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70" windowWidth="19230" windowHeight="6030" tabRatio="803"/>
  </bookViews>
  <sheets>
    <sheet name="AL" sheetId="1" r:id="rId1"/>
    <sheet name="BC1" sheetId="2" r:id="rId2"/>
    <sheet name="BC2" sheetId="3" r:id="rId3"/>
    <sheet name="BP" sheetId="4" r:id="rId4"/>
    <sheet name="ChV" sheetId="5" r:id="rId5"/>
    <sheet name="GM" sheetId="6" r:id="rId6"/>
    <sheet name="HM1" sheetId="7" r:id="rId7"/>
    <sheet name="HM2" sheetId="8" r:id="rId8"/>
    <sheet name="HO" sheetId="9" r:id="rId9"/>
    <sheet name="KN" sheetId="10" r:id="rId10"/>
    <sheet name="LY" sheetId="11" r:id="rId11"/>
    <sheet name="LCM" sheetId="12" r:id="rId12"/>
    <sheet name="MO" sheetId="13" r:id="rId13"/>
    <sheet name="MR" sheetId="14" r:id="rId14"/>
    <sheet name="PA" sheetId="15" r:id="rId15"/>
    <sheet name="SC1" sheetId="16" r:id="rId16"/>
    <sheet name="SC2" sheetId="17" r:id="rId17"/>
    <sheet name="VT" sheetId="18" r:id="rId18"/>
  </sheets>
  <calcPr calcId="145621"/>
</workbook>
</file>

<file path=xl/calcChain.xml><?xml version="1.0" encoding="utf-8"?>
<calcChain xmlns="http://schemas.openxmlformats.org/spreadsheetml/2006/main">
  <c r="G38" i="17" l="1"/>
  <c r="J38" i="17"/>
  <c r="M38" i="17"/>
  <c r="D38" i="15"/>
  <c r="G38" i="15"/>
  <c r="J38" i="15"/>
  <c r="M38" i="15"/>
  <c r="D38" i="10"/>
  <c r="G38" i="10"/>
  <c r="J38" i="10"/>
  <c r="M38" i="10"/>
  <c r="M38" i="8"/>
  <c r="J38" i="8"/>
  <c r="G38" i="8"/>
  <c r="D38" i="8"/>
  <c r="M37" i="2"/>
  <c r="M37" i="3"/>
  <c r="M37" i="5"/>
  <c r="M38" i="3"/>
  <c r="J38" i="3"/>
  <c r="G38" i="3"/>
  <c r="M38" i="5"/>
  <c r="J38" i="5"/>
  <c r="G38" i="5"/>
  <c r="D38" i="5"/>
  <c r="D38" i="3"/>
  <c r="M38" i="2"/>
  <c r="J38" i="2"/>
  <c r="G38" i="2"/>
  <c r="D38" i="2"/>
  <c r="J35" i="18" l="1"/>
  <c r="K35" i="15"/>
  <c r="F35" i="2" l="1"/>
  <c r="K37" i="13" l="1"/>
  <c r="B35" i="4" l="1"/>
  <c r="C35" i="4"/>
  <c r="D35" i="4"/>
  <c r="E35" i="4"/>
  <c r="F35" i="4"/>
  <c r="G35" i="4"/>
  <c r="H35" i="4"/>
  <c r="I35" i="4"/>
  <c r="J35" i="4"/>
  <c r="K35" i="4"/>
  <c r="L35" i="4"/>
  <c r="M35" i="4"/>
  <c r="F35" i="10"/>
  <c r="E35" i="10"/>
  <c r="E37" i="10"/>
  <c r="C39" i="18"/>
  <c r="M38" i="18"/>
  <c r="J38" i="18"/>
  <c r="G38" i="18"/>
  <c r="D38" i="18"/>
  <c r="K37" i="18"/>
  <c r="M37" i="18" s="1"/>
  <c r="H37" i="18"/>
  <c r="E37" i="18"/>
  <c r="B37" i="18"/>
  <c r="M35" i="18"/>
  <c r="L35" i="18"/>
  <c r="K35" i="18"/>
  <c r="I35" i="18"/>
  <c r="H35" i="18"/>
  <c r="G35" i="18"/>
  <c r="F35" i="18"/>
  <c r="E35" i="18"/>
  <c r="D35" i="18"/>
  <c r="C35" i="18"/>
  <c r="B35" i="18"/>
  <c r="C39" i="17"/>
  <c r="D38" i="17"/>
  <c r="K37" i="17"/>
  <c r="M37" i="17" s="1"/>
  <c r="H37" i="17"/>
  <c r="E37" i="17"/>
  <c r="B37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C39" i="16"/>
  <c r="M38" i="16"/>
  <c r="J38" i="16"/>
  <c r="G38" i="16"/>
  <c r="D38" i="16"/>
  <c r="K37" i="16"/>
  <c r="M37" i="16" s="1"/>
  <c r="H37" i="16"/>
  <c r="E37" i="16"/>
  <c r="B37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C39" i="15"/>
  <c r="K37" i="15"/>
  <c r="M37" i="15" s="1"/>
  <c r="H37" i="15"/>
  <c r="E37" i="15"/>
  <c r="B37" i="15"/>
  <c r="M35" i="15"/>
  <c r="L35" i="15"/>
  <c r="J35" i="15"/>
  <c r="I35" i="15"/>
  <c r="H35" i="15"/>
  <c r="G35" i="15"/>
  <c r="F35" i="15"/>
  <c r="E35" i="15"/>
  <c r="D35" i="15"/>
  <c r="C35" i="15"/>
  <c r="B35" i="15"/>
  <c r="C39" i="14"/>
  <c r="M38" i="14"/>
  <c r="J38" i="14"/>
  <c r="G38" i="14"/>
  <c r="D38" i="14"/>
  <c r="K37" i="14"/>
  <c r="M37" i="14" s="1"/>
  <c r="H37" i="14"/>
  <c r="E37" i="14"/>
  <c r="B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C39" i="13"/>
  <c r="M38" i="13"/>
  <c r="J38" i="13"/>
  <c r="G38" i="13"/>
  <c r="D38" i="13"/>
  <c r="M37" i="13"/>
  <c r="H37" i="13"/>
  <c r="E37" i="13"/>
  <c r="B37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C39" i="12"/>
  <c r="M38" i="12"/>
  <c r="J38" i="12"/>
  <c r="G38" i="12"/>
  <c r="D38" i="12"/>
  <c r="K37" i="12"/>
  <c r="M37" i="12" s="1"/>
  <c r="H37" i="12"/>
  <c r="E37" i="12"/>
  <c r="B37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C39" i="11"/>
  <c r="M38" i="11"/>
  <c r="J38" i="11"/>
  <c r="G38" i="11"/>
  <c r="D38" i="11"/>
  <c r="K37" i="11"/>
  <c r="M37" i="11" s="1"/>
  <c r="H37" i="11"/>
  <c r="E37" i="11"/>
  <c r="B37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C39" i="10"/>
  <c r="K37" i="10"/>
  <c r="M37" i="10" s="1"/>
  <c r="H37" i="10"/>
  <c r="B37" i="10"/>
  <c r="M35" i="10"/>
  <c r="L35" i="10"/>
  <c r="K35" i="10"/>
  <c r="J35" i="10"/>
  <c r="I35" i="10"/>
  <c r="H35" i="10"/>
  <c r="G35" i="10"/>
  <c r="D35" i="10"/>
  <c r="C35" i="10"/>
  <c r="B35" i="10"/>
  <c r="C39" i="9"/>
  <c r="M38" i="9"/>
  <c r="J38" i="9"/>
  <c r="G38" i="9"/>
  <c r="D38" i="9"/>
  <c r="K37" i="9"/>
  <c r="M37" i="9" s="1"/>
  <c r="H37" i="9"/>
  <c r="E37" i="9"/>
  <c r="B37" i="9"/>
  <c r="M35" i="9"/>
  <c r="L35" i="9"/>
  <c r="K35" i="9"/>
  <c r="J35" i="9"/>
  <c r="I35" i="9"/>
  <c r="H35" i="9"/>
  <c r="G35" i="9"/>
  <c r="F35" i="9"/>
  <c r="E35" i="9"/>
  <c r="D35" i="9"/>
  <c r="C35" i="9"/>
  <c r="B35" i="9"/>
  <c r="C39" i="8"/>
  <c r="K37" i="8"/>
  <c r="M37" i="8" s="1"/>
  <c r="H37" i="8"/>
  <c r="E37" i="8"/>
  <c r="B37" i="8"/>
  <c r="M35" i="8"/>
  <c r="L35" i="8"/>
  <c r="K35" i="8"/>
  <c r="J35" i="8"/>
  <c r="I35" i="8"/>
  <c r="H35" i="8"/>
  <c r="G35" i="8"/>
  <c r="F35" i="8"/>
  <c r="E35" i="8"/>
  <c r="D35" i="8"/>
  <c r="C35" i="8"/>
  <c r="B35" i="8"/>
  <c r="C39" i="7"/>
  <c r="M38" i="7"/>
  <c r="J38" i="7"/>
  <c r="G38" i="7"/>
  <c r="D38" i="7"/>
  <c r="K37" i="7"/>
  <c r="M37" i="7" s="1"/>
  <c r="H37" i="7"/>
  <c r="E37" i="7"/>
  <c r="B37" i="7"/>
  <c r="M35" i="7"/>
  <c r="L35" i="7"/>
  <c r="K35" i="7"/>
  <c r="J35" i="7"/>
  <c r="I35" i="7"/>
  <c r="H35" i="7"/>
  <c r="G35" i="7"/>
  <c r="F35" i="7"/>
  <c r="E35" i="7"/>
  <c r="D35" i="7"/>
  <c r="C35" i="7"/>
  <c r="B35" i="7"/>
  <c r="C39" i="6"/>
  <c r="M38" i="6"/>
  <c r="J38" i="6"/>
  <c r="G38" i="6"/>
  <c r="D38" i="6"/>
  <c r="K37" i="6"/>
  <c r="M37" i="6" s="1"/>
  <c r="H37" i="6"/>
  <c r="E37" i="6"/>
  <c r="B37" i="6"/>
  <c r="M35" i="6"/>
  <c r="L35" i="6"/>
  <c r="K35" i="6"/>
  <c r="J35" i="6"/>
  <c r="I35" i="6"/>
  <c r="H35" i="6"/>
  <c r="G35" i="6"/>
  <c r="F35" i="6"/>
  <c r="E35" i="6"/>
  <c r="D35" i="6"/>
  <c r="C35" i="6"/>
  <c r="B35" i="6"/>
  <c r="C39" i="5"/>
  <c r="K37" i="5"/>
  <c r="H37" i="5"/>
  <c r="E37" i="5"/>
  <c r="B37" i="5"/>
  <c r="M35" i="5"/>
  <c r="L35" i="5"/>
  <c r="K35" i="5"/>
  <c r="J35" i="5"/>
  <c r="I35" i="5"/>
  <c r="H35" i="5"/>
  <c r="G35" i="5"/>
  <c r="F35" i="5"/>
  <c r="E35" i="5"/>
  <c r="D35" i="5"/>
  <c r="C35" i="5"/>
  <c r="B35" i="5"/>
  <c r="C39" i="4"/>
  <c r="M38" i="4"/>
  <c r="J38" i="4"/>
  <c r="G38" i="4"/>
  <c r="D38" i="4"/>
  <c r="K37" i="4"/>
  <c r="M37" i="4" s="1"/>
  <c r="H37" i="4"/>
  <c r="E37" i="4"/>
  <c r="B37" i="4"/>
  <c r="C39" i="3"/>
  <c r="K37" i="3"/>
  <c r="H37" i="3"/>
  <c r="E37" i="3"/>
  <c r="B37" i="3"/>
  <c r="M35" i="3"/>
  <c r="L35" i="3"/>
  <c r="K35" i="3"/>
  <c r="J35" i="3"/>
  <c r="I35" i="3"/>
  <c r="H35" i="3"/>
  <c r="G35" i="3"/>
  <c r="F35" i="3"/>
  <c r="E35" i="3"/>
  <c r="D35" i="3"/>
  <c r="C35" i="3"/>
  <c r="B35" i="3"/>
  <c r="C39" i="2"/>
  <c r="K37" i="2"/>
  <c r="H37" i="2"/>
  <c r="E37" i="2"/>
  <c r="B37" i="2"/>
  <c r="M35" i="2"/>
  <c r="L35" i="2"/>
  <c r="K35" i="2"/>
  <c r="J35" i="2"/>
  <c r="I35" i="2"/>
  <c r="H35" i="2"/>
  <c r="G35" i="2"/>
  <c r="E35" i="2"/>
  <c r="D35" i="2"/>
  <c r="C35" i="2"/>
  <c r="B35" i="2"/>
  <c r="C39" i="1"/>
  <c r="M38" i="1"/>
  <c r="J38" i="1"/>
  <c r="G38" i="1"/>
  <c r="D38" i="1"/>
  <c r="K37" i="1"/>
  <c r="M37" i="1" s="1"/>
  <c r="H37" i="1"/>
  <c r="E37" i="1"/>
  <c r="B37" i="1"/>
  <c r="M35" i="1"/>
  <c r="L35" i="1"/>
  <c r="K35" i="1"/>
  <c r="J35" i="1"/>
  <c r="I35" i="1"/>
  <c r="H35" i="1"/>
  <c r="G35" i="1"/>
  <c r="F35" i="1"/>
  <c r="E35" i="1"/>
  <c r="D35" i="1"/>
  <c r="C35" i="1"/>
  <c r="B35" i="1"/>
</calcChain>
</file>

<file path=xl/comments1.xml><?xml version="1.0" encoding="utf-8"?>
<comments xmlns="http://schemas.openxmlformats.org/spreadsheetml/2006/main">
  <authors>
    <author>Administrator</author>
  </authors>
  <commentList>
    <comment ref="M14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scratch per RTI lab </t>
        </r>
      </text>
    </comment>
    <comment ref="M15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scratch per RTI lab </t>
        </r>
      </text>
    </comment>
    <comment ref="L30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lab comment: pinhole in filter.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M16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possible mixup, seems too low</t>
        </r>
      </text>
    </comment>
    <comment ref="L28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suspect mixup, seems much too low.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M7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valid min (611)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M13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scratch per RTI lab 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M16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small hole in filter per RTI lab analyst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M10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Pinhole in filter per RTI lab </t>
        </r>
      </text>
    </comment>
  </commentList>
</comments>
</file>

<file path=xl/sharedStrings.xml><?xml version="1.0" encoding="utf-8"?>
<sst xmlns="http://schemas.openxmlformats.org/spreadsheetml/2006/main" count="235" uniqueCount="31">
  <si>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</si>
  <si>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</si>
  <si>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</si>
  <si>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</si>
  <si>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</si>
  <si>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</si>
  <si>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</si>
  <si>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% obs/1st</t>
  </si>
  <si>
    <t>% obs/2nd</t>
  </si>
  <si>
    <t>% obs/3rd</t>
  </si>
  <si>
    <t>% obs/4th</t>
  </si>
  <si>
    <t>98th percentile</t>
  </si>
  <si>
    <t>Annual %</t>
  </si>
  <si>
    <t>BATON ROUGE / CAPITOL 1</t>
  </si>
  <si>
    <t>BATON ROUGE / CAPITOL 2</t>
  </si>
  <si>
    <t>BAYOU PLAQUEMINE</t>
  </si>
  <si>
    <t>CHALMETTE / VISTA</t>
  </si>
  <si>
    <t>GEISMAR</t>
  </si>
  <si>
    <t>HAMMOND 1</t>
  </si>
  <si>
    <t>HAMMOND 2</t>
  </si>
  <si>
    <t>HOUMA</t>
  </si>
  <si>
    <t>KENNER</t>
  </si>
  <si>
    <t>LAFAYETTE</t>
  </si>
  <si>
    <t>LAKE CHARLES / MCNEESE</t>
  </si>
  <si>
    <t>MARRERO</t>
  </si>
  <si>
    <t>MONROE</t>
  </si>
  <si>
    <t>PORT ALLEN</t>
  </si>
  <si>
    <t>SHREVEPORT / CALUMET 1</t>
  </si>
  <si>
    <t>SHREVEPORT / CALUMET 2</t>
  </si>
  <si>
    <t>VINTON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</si>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</sst>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</cellStyleXfs>
  <cellXfs count="5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 applyFill="1"/>
    <xf numFmtId="165" fontId="2" fillId="0" borderId="0" xfId="0" applyNumberFormat="1" applyFont="1"/>
  </cellXfs>
  <cellStyles count="6">
    <cellStyle name="Normal" xfId="0" builtinId="0"/>
    <cellStyle name="Normal 2" xfId="1"/>
    <cellStyle name="Normal 2 2" xfId="4"/>
    <cellStyle name="Normal 3" xfId="3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0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G4" s="1">
        <v>4.7</v>
      </c>
      <c r="H4" s="1">
        <v>8.1</v>
      </c>
      <c r="L4" s="1">
        <v>3.4</v>
      </c>
      <c r="M4" s="1">
        <v>5.7</v>
      </c>
    </row>
    <row r="5" spans="1:13" x14ac:dyDescent="0.2">
      <c r="A5" s="1">
        <v>2</v>
      </c>
      <c r="B5" s="1">
        <v>8.5</v>
      </c>
      <c r="E5" s="1">
        <v>9.3000000000000007</v>
      </c>
      <c r="F5" s="1">
        <v>8.6999999999999993</v>
      </c>
      <c r="H5" s="1">
        <v>9.1999999999999993</v>
      </c>
      <c r="J5" s="1">
        <v>3</v>
      </c>
    </row>
    <row r="6" spans="1:13" x14ac:dyDescent="0.2">
      <c r="A6" s="1">
        <v>3</v>
      </c>
      <c r="D6" s="1">
        <v>4.2</v>
      </c>
      <c r="I6" s="1">
        <v>14.2</v>
      </c>
    </row>
    <row r="7" spans="1:13" x14ac:dyDescent="0.2">
      <c r="A7" s="1">
        <v>4</v>
      </c>
      <c r="C7" s="1">
        <v>4.4000000000000004</v>
      </c>
      <c r="G7" s="1">
        <v>5.0999999999999996</v>
      </c>
      <c r="H7" s="1">
        <v>7.8</v>
      </c>
      <c r="L7" s="1">
        <v>8.5</v>
      </c>
      <c r="M7" s="1">
        <v>9</v>
      </c>
    </row>
    <row r="8" spans="1:13" x14ac:dyDescent="0.2">
      <c r="A8" s="1">
        <v>5</v>
      </c>
      <c r="B8" s="1">
        <v>6.8</v>
      </c>
      <c r="F8" s="1">
        <v>8</v>
      </c>
      <c r="J8" s="1">
        <v>6.1</v>
      </c>
      <c r="L8" s="1">
        <v>6.7</v>
      </c>
    </row>
    <row r="9" spans="1:13" x14ac:dyDescent="0.2">
      <c r="A9" s="1">
        <v>6</v>
      </c>
      <c r="C9" s="1">
        <v>11.5</v>
      </c>
      <c r="D9" s="1">
        <v>6.6</v>
      </c>
      <c r="I9" s="1">
        <v>9.1999999999999993</v>
      </c>
      <c r="L9" s="1">
        <v>5.6</v>
      </c>
    </row>
    <row r="10" spans="1:13" x14ac:dyDescent="0.2">
      <c r="A10" s="1">
        <v>7</v>
      </c>
      <c r="C10" s="1">
        <v>10.199999999999999</v>
      </c>
      <c r="G10" s="1">
        <v>5.2</v>
      </c>
      <c r="H10" s="1">
        <v>12.7</v>
      </c>
      <c r="I10" s="1">
        <v>7</v>
      </c>
      <c r="L10" s="1">
        <v>3.7</v>
      </c>
      <c r="M10" s="1">
        <v>10.9</v>
      </c>
    </row>
    <row r="11" spans="1:13" x14ac:dyDescent="0.2">
      <c r="A11" s="1">
        <v>8</v>
      </c>
      <c r="B11" s="1">
        <v>6.4</v>
      </c>
      <c r="C11" s="1">
        <v>10.9</v>
      </c>
      <c r="E11" s="1">
        <v>5.6</v>
      </c>
      <c r="F11" s="1">
        <v>8.1</v>
      </c>
      <c r="J11" s="1">
        <v>11.4</v>
      </c>
      <c r="K11" s="1">
        <v>3.5</v>
      </c>
      <c r="L11" s="1">
        <v>6</v>
      </c>
    </row>
    <row r="12" spans="1:13" x14ac:dyDescent="0.2">
      <c r="A12" s="1">
        <v>9</v>
      </c>
      <c r="C12" s="1">
        <v>9.4</v>
      </c>
      <c r="D12" s="1">
        <v>9.4</v>
      </c>
      <c r="E12" s="1">
        <v>5.2</v>
      </c>
      <c r="I12" s="1">
        <v>5.6</v>
      </c>
    </row>
    <row r="13" spans="1:13" x14ac:dyDescent="0.2">
      <c r="A13" s="1">
        <v>10</v>
      </c>
      <c r="C13" s="1">
        <v>5.4</v>
      </c>
      <c r="H13" s="1">
        <v>11.8</v>
      </c>
      <c r="L13" s="1">
        <v>14.8</v>
      </c>
      <c r="M13" s="1">
        <v>9.6</v>
      </c>
    </row>
    <row r="14" spans="1:13" x14ac:dyDescent="0.2">
      <c r="A14" s="1">
        <v>11</v>
      </c>
      <c r="B14" s="1">
        <v>3.5</v>
      </c>
      <c r="E14" s="1">
        <v>5.4</v>
      </c>
      <c r="F14" s="1">
        <v>5.3</v>
      </c>
      <c r="J14" s="1">
        <v>4.5999999999999996</v>
      </c>
      <c r="K14" s="1">
        <v>6</v>
      </c>
    </row>
    <row r="15" spans="1:13" x14ac:dyDescent="0.2">
      <c r="A15" s="1">
        <v>12</v>
      </c>
      <c r="D15" s="1">
        <v>5.5</v>
      </c>
      <c r="I15" s="1">
        <v>8.5</v>
      </c>
    </row>
    <row r="16" spans="1:13" x14ac:dyDescent="0.2">
      <c r="A16" s="1">
        <v>13</v>
      </c>
      <c r="C16" s="1">
        <v>9</v>
      </c>
      <c r="H16" s="1">
        <v>11.4</v>
      </c>
      <c r="L16" s="1">
        <v>6.7</v>
      </c>
      <c r="M16" s="1">
        <v>21.2</v>
      </c>
    </row>
    <row r="17" spans="1:13" x14ac:dyDescent="0.2">
      <c r="A17" s="1">
        <v>14</v>
      </c>
      <c r="B17" s="1">
        <v>3.4</v>
      </c>
      <c r="E17" s="1">
        <v>5.9</v>
      </c>
      <c r="F17" s="1">
        <v>1.6</v>
      </c>
      <c r="G17" s="1">
        <v>7.9</v>
      </c>
      <c r="J17" s="1">
        <v>8.1999999999999993</v>
      </c>
      <c r="K17" s="1">
        <v>4.2</v>
      </c>
    </row>
    <row r="18" spans="1:13" x14ac:dyDescent="0.2">
      <c r="A18" s="1">
        <v>15</v>
      </c>
      <c r="D18" s="1">
        <v>6.8</v>
      </c>
      <c r="G18" s="1">
        <v>6.1</v>
      </c>
      <c r="I18" s="1">
        <v>10.199999999999999</v>
      </c>
    </row>
    <row r="19" spans="1:13" x14ac:dyDescent="0.2">
      <c r="A19" s="1">
        <v>16</v>
      </c>
      <c r="C19" s="1">
        <v>11.7</v>
      </c>
      <c r="G19" s="1">
        <v>10.1</v>
      </c>
      <c r="H19" s="1">
        <v>5.7</v>
      </c>
      <c r="L19" s="1">
        <v>6.2</v>
      </c>
      <c r="M19" s="1">
        <v>4.4000000000000004</v>
      </c>
    </row>
    <row r="20" spans="1:13" x14ac:dyDescent="0.2">
      <c r="A20" s="1">
        <v>17</v>
      </c>
      <c r="E20" s="1">
        <v>7.5</v>
      </c>
      <c r="F20" s="1">
        <v>5.4</v>
      </c>
      <c r="H20" s="1">
        <v>8.8000000000000007</v>
      </c>
      <c r="J20" s="1">
        <v>5.6</v>
      </c>
    </row>
    <row r="21" spans="1:13" x14ac:dyDescent="0.2">
      <c r="A21" s="1">
        <v>18</v>
      </c>
      <c r="D21" s="1">
        <v>6.9</v>
      </c>
      <c r="I21" s="1">
        <v>11.3</v>
      </c>
    </row>
    <row r="22" spans="1:13" x14ac:dyDescent="0.2">
      <c r="A22" s="1">
        <v>19</v>
      </c>
      <c r="C22" s="1">
        <v>6.1</v>
      </c>
      <c r="G22" s="1">
        <v>9.1</v>
      </c>
      <c r="H22" s="1">
        <v>8.3000000000000007</v>
      </c>
      <c r="L22" s="1">
        <v>6.9</v>
      </c>
      <c r="M22" s="1">
        <v>8.1999999999999993</v>
      </c>
    </row>
    <row r="23" spans="1:13" x14ac:dyDescent="0.2">
      <c r="A23" s="1">
        <v>20</v>
      </c>
      <c r="E23" s="1">
        <v>9.4</v>
      </c>
      <c r="F23" s="1">
        <v>6.9</v>
      </c>
      <c r="J23" s="1">
        <v>9.3000000000000007</v>
      </c>
    </row>
    <row r="24" spans="1:13" x14ac:dyDescent="0.2">
      <c r="A24" s="1">
        <v>21</v>
      </c>
      <c r="D24" s="1">
        <v>11.7</v>
      </c>
      <c r="I24" s="1">
        <v>6</v>
      </c>
    </row>
    <row r="25" spans="1:13" x14ac:dyDescent="0.2">
      <c r="A25" s="1">
        <v>22</v>
      </c>
      <c r="C25" s="1">
        <v>22.4</v>
      </c>
      <c r="G25" s="1">
        <v>16</v>
      </c>
      <c r="H25" s="1">
        <v>8.6</v>
      </c>
      <c r="M25" s="1">
        <v>7.6</v>
      </c>
    </row>
    <row r="26" spans="1:13" x14ac:dyDescent="0.2">
      <c r="A26" s="1">
        <v>23</v>
      </c>
      <c r="E26" s="1">
        <v>10.4</v>
      </c>
      <c r="F26" s="1">
        <v>9.1999999999999993</v>
      </c>
      <c r="J26" s="1">
        <v>6.4</v>
      </c>
    </row>
    <row r="27" spans="1:13" x14ac:dyDescent="0.2">
      <c r="A27" s="1">
        <v>24</v>
      </c>
      <c r="D27" s="1">
        <v>6.4</v>
      </c>
    </row>
    <row r="28" spans="1:13" x14ac:dyDescent="0.2">
      <c r="A28" s="1">
        <v>25</v>
      </c>
      <c r="C28" s="1">
        <v>10.3</v>
      </c>
      <c r="G28" s="1">
        <v>4.5999999999999996</v>
      </c>
      <c r="H28" s="1">
        <v>11.8</v>
      </c>
      <c r="L28" s="1">
        <v>6</v>
      </c>
      <c r="M28" s="1">
        <v>3.7</v>
      </c>
    </row>
    <row r="29" spans="1:13" x14ac:dyDescent="0.2">
      <c r="A29" s="1">
        <v>26</v>
      </c>
      <c r="E29" s="1">
        <v>8.1</v>
      </c>
      <c r="F29" s="1">
        <v>8</v>
      </c>
      <c r="I29" s="1">
        <v>8.1</v>
      </c>
      <c r="J29" s="1">
        <v>9.8000000000000007</v>
      </c>
      <c r="L29" s="1">
        <v>5.4</v>
      </c>
    </row>
    <row r="30" spans="1:13" x14ac:dyDescent="0.2">
      <c r="A30" s="1">
        <v>27</v>
      </c>
      <c r="D30" s="1">
        <v>5.4</v>
      </c>
      <c r="I30" s="1">
        <v>8.9</v>
      </c>
      <c r="J30" s="1">
        <v>8</v>
      </c>
    </row>
    <row r="31" spans="1:13" x14ac:dyDescent="0.2">
      <c r="A31" s="1">
        <v>28</v>
      </c>
      <c r="C31" s="1">
        <v>5.6</v>
      </c>
      <c r="H31" s="1">
        <v>11</v>
      </c>
      <c r="K31" s="1">
        <v>9.6</v>
      </c>
      <c r="L31" s="1">
        <v>7.9</v>
      </c>
      <c r="M31" s="1">
        <v>1.5</v>
      </c>
    </row>
    <row r="32" spans="1:13" x14ac:dyDescent="0.2">
      <c r="A32" s="1">
        <v>29</v>
      </c>
      <c r="E32" s="1">
        <v>13.4</v>
      </c>
      <c r="F32" s="1">
        <v>3.2</v>
      </c>
      <c r="J32" s="1">
        <v>5.0999999999999996</v>
      </c>
      <c r="K32" s="1">
        <v>5.5</v>
      </c>
    </row>
    <row r="33" spans="1:13" x14ac:dyDescent="0.2">
      <c r="A33" s="1">
        <v>30</v>
      </c>
      <c r="D33" s="1">
        <v>5</v>
      </c>
      <c r="I33" s="1">
        <v>1.7</v>
      </c>
      <c r="K33" s="1">
        <v>4.3</v>
      </c>
    </row>
    <row r="34" spans="1:13" x14ac:dyDescent="0.2">
      <c r="A34" s="1">
        <v>31</v>
      </c>
      <c r="H34" s="1">
        <v>13.9</v>
      </c>
    </row>
    <row r="35" spans="1:13" x14ac:dyDescent="0.2">
      <c r="A35" s="1" t="s">
        <v>2</v>
      </c>
      <c r="B35" s="1">
        <f>MAX(B4:B34)</f>
        <v>8.5</v>
      </c>
      <c r="C35" s="1">
        <f t="shared" ref="C35:M35" si="0">MAX(C4:C34)</f>
        <v>22.4</v>
      </c>
      <c r="D35" s="1">
        <f t="shared" si="0"/>
        <v>11.7</v>
      </c>
      <c r="E35" s="1">
        <f t="shared" si="0"/>
        <v>13.4</v>
      </c>
      <c r="F35" s="1">
        <f t="shared" si="0"/>
        <v>9.1999999999999993</v>
      </c>
      <c r="G35" s="1">
        <f t="shared" si="0"/>
        <v>16</v>
      </c>
      <c r="H35" s="1">
        <f t="shared" si="0"/>
        <v>13.9</v>
      </c>
      <c r="I35" s="1">
        <f t="shared" si="0"/>
        <v>14.2</v>
      </c>
      <c r="J35" s="1">
        <f t="shared" si="0"/>
        <v>11.4</v>
      </c>
      <c r="K35" s="1">
        <f t="shared" si="0"/>
        <v>9.6</v>
      </c>
      <c r="L35" s="1">
        <f t="shared" si="0"/>
        <v>14.8</v>
      </c>
      <c r="M35" s="1">
        <f t="shared" si="0"/>
        <v>21.2</v>
      </c>
    </row>
    <row r="37" spans="1:13" x14ac:dyDescent="0.2">
      <c r="A37" s="1" t="s">
        <v>3</v>
      </c>
      <c r="B37" s="1">
        <f>MAX(B4:M34)</f>
        <v>22.4</v>
      </c>
      <c r="D37" s="1" t="s">
        <v>4</v>
      </c>
      <c r="E37" s="4">
        <f>AVERAGE(B4:M34)</f>
        <v>7.7233333333333309</v>
      </c>
      <c r="G37" s="1" t="s">
        <v>5</v>
      </c>
      <c r="H37" s="4">
        <f>STDEV(B4:M34)</f>
        <v>3.3957891208821231</v>
      </c>
      <c r="J37" s="1" t="s">
        <v>6</v>
      </c>
      <c r="K37" s="1">
        <f>COUNT(B4:M34)</f>
        <v>120</v>
      </c>
      <c r="L37" s="1" t="s">
        <v>12</v>
      </c>
      <c r="M37" s="4">
        <f>100*K37/122</f>
        <v>98.360655737704917</v>
      </c>
    </row>
    <row r="38" spans="1:13" x14ac:dyDescent="0.2">
      <c r="C38" s="1" t="s">
        <v>7</v>
      </c>
      <c r="D38" s="4">
        <f xml:space="preserve"> COUNT(B4:D34)/30*100</f>
        <v>90</v>
      </c>
      <c r="F38" s="1" t="s">
        <v>8</v>
      </c>
      <c r="G38" s="4">
        <f xml:space="preserve"> COUNT(E4:G34)/30*100</f>
        <v>96.666666666666671</v>
      </c>
      <c r="I38" s="1" t="s">
        <v>9</v>
      </c>
      <c r="J38" s="4">
        <f xml:space="preserve"> COUNT(H4:J34)/30*100</f>
        <v>116.66666666666667</v>
      </c>
      <c r="L38" s="1" t="s">
        <v>10</v>
      </c>
      <c r="M38" s="4">
        <f xml:space="preserve"> COUNT(K4:M34)/30*100</f>
        <v>96.666666666666671</v>
      </c>
    </row>
    <row r="39" spans="1:13" x14ac:dyDescent="0.2">
      <c r="A39" s="1" t="s">
        <v>11</v>
      </c>
      <c r="C39" s="4">
        <f>PERCENTILE(B4:M34,0.98)</f>
        <v>15.544000000000006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3" sqref="F2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>
        <v>27.9</v>
      </c>
      <c r="C4" s="3">
        <v>6.1</v>
      </c>
      <c r="D4" s="3">
        <v>5.4</v>
      </c>
      <c r="E4" s="3">
        <v>5.9</v>
      </c>
      <c r="F4" s="3">
        <v>4.8</v>
      </c>
      <c r="G4" s="3">
        <v>2.5</v>
      </c>
      <c r="H4" s="3">
        <v>8.4</v>
      </c>
      <c r="I4" s="3">
        <v>22.7</v>
      </c>
      <c r="J4" s="3"/>
      <c r="K4" s="3">
        <v>3.7</v>
      </c>
      <c r="L4" s="3">
        <v>2.8</v>
      </c>
      <c r="M4" s="3">
        <v>4.5</v>
      </c>
    </row>
    <row r="5" spans="1:13" x14ac:dyDescent="0.2">
      <c r="A5" s="1">
        <v>2</v>
      </c>
      <c r="B5" s="3">
        <v>7.9</v>
      </c>
      <c r="C5" s="3">
        <v>8.4</v>
      </c>
      <c r="D5" s="3">
        <v>5</v>
      </c>
      <c r="E5" s="3">
        <v>6.9</v>
      </c>
      <c r="F5" s="3">
        <v>6.5</v>
      </c>
      <c r="G5" s="3">
        <v>3.9</v>
      </c>
      <c r="H5" s="3">
        <v>8</v>
      </c>
      <c r="I5" s="3">
        <v>20.6</v>
      </c>
      <c r="J5" s="3"/>
      <c r="K5" s="3">
        <v>3.8</v>
      </c>
      <c r="L5" s="3">
        <v>7</v>
      </c>
      <c r="M5" s="3">
        <v>4</v>
      </c>
    </row>
    <row r="6" spans="1:13" x14ac:dyDescent="0.2">
      <c r="A6" s="1">
        <v>3</v>
      </c>
      <c r="B6" s="3">
        <v>5.5</v>
      </c>
      <c r="C6" s="3">
        <v>3</v>
      </c>
      <c r="D6" s="3">
        <v>4.7</v>
      </c>
      <c r="E6" s="3">
        <v>6.6</v>
      </c>
      <c r="F6" s="3">
        <v>8.6999999999999993</v>
      </c>
      <c r="G6" s="3">
        <v>3</v>
      </c>
      <c r="H6" s="3">
        <v>8.6999999999999993</v>
      </c>
      <c r="I6" s="3">
        <v>20.100000000000001</v>
      </c>
      <c r="J6" s="3">
        <v>4.7</v>
      </c>
      <c r="K6" s="3">
        <v>4.9000000000000004</v>
      </c>
      <c r="L6" s="3">
        <v>7.4</v>
      </c>
      <c r="M6" s="3">
        <v>9.1</v>
      </c>
    </row>
    <row r="7" spans="1:13" x14ac:dyDescent="0.2">
      <c r="A7" s="1">
        <v>4</v>
      </c>
      <c r="B7" s="3">
        <v>8.6999999999999993</v>
      </c>
      <c r="C7" s="3">
        <v>7</v>
      </c>
      <c r="D7" s="3">
        <v>8</v>
      </c>
      <c r="E7" s="3">
        <v>6.6</v>
      </c>
      <c r="F7" s="3">
        <v>6.7</v>
      </c>
      <c r="G7" s="3">
        <v>4.9000000000000004</v>
      </c>
      <c r="H7" s="3">
        <v>10.3</v>
      </c>
      <c r="I7" s="3">
        <v>14.5</v>
      </c>
      <c r="J7" s="3">
        <v>5.9</v>
      </c>
      <c r="K7" s="3">
        <v>3</v>
      </c>
      <c r="L7" s="3">
        <v>5.2</v>
      </c>
      <c r="M7" s="3">
        <v>6.8</v>
      </c>
    </row>
    <row r="8" spans="1:13" x14ac:dyDescent="0.2">
      <c r="A8" s="1">
        <v>5</v>
      </c>
      <c r="B8" s="3">
        <v>8.1999999999999993</v>
      </c>
      <c r="C8" s="3">
        <v>3.5</v>
      </c>
      <c r="D8" s="3">
        <v>9.3000000000000007</v>
      </c>
      <c r="E8" s="3">
        <v>5</v>
      </c>
      <c r="F8" s="3">
        <v>8.9</v>
      </c>
      <c r="G8" s="3">
        <v>7.3</v>
      </c>
      <c r="H8" s="3">
        <v>8.1</v>
      </c>
      <c r="I8" s="3">
        <v>15.2</v>
      </c>
      <c r="J8" s="3">
        <v>5.9</v>
      </c>
      <c r="K8" s="3">
        <v>4.7</v>
      </c>
      <c r="L8" s="3">
        <v>5.3</v>
      </c>
      <c r="M8" s="3">
        <v>3.8</v>
      </c>
    </row>
    <row r="9" spans="1:13" x14ac:dyDescent="0.2">
      <c r="A9" s="1">
        <v>6</v>
      </c>
      <c r="B9" s="3">
        <v>3.1</v>
      </c>
      <c r="C9" s="3">
        <v>14.6</v>
      </c>
      <c r="D9" s="3">
        <v>6.3</v>
      </c>
      <c r="E9" s="3">
        <v>7.5</v>
      </c>
      <c r="F9" s="3"/>
      <c r="G9" s="3">
        <v>6.3</v>
      </c>
      <c r="H9" s="3">
        <v>10.1</v>
      </c>
      <c r="I9" s="3">
        <v>10.5</v>
      </c>
      <c r="J9" s="3">
        <v>6</v>
      </c>
      <c r="K9" s="3">
        <v>4.7</v>
      </c>
      <c r="L9" s="3">
        <v>5.2</v>
      </c>
      <c r="M9" s="3">
        <v>6</v>
      </c>
    </row>
    <row r="10" spans="1:13" x14ac:dyDescent="0.2">
      <c r="A10" s="1">
        <v>7</v>
      </c>
      <c r="B10" s="3">
        <v>5</v>
      </c>
      <c r="C10" s="3">
        <v>14.2</v>
      </c>
      <c r="D10" s="3">
        <v>8.1</v>
      </c>
      <c r="E10" s="3">
        <v>4.9000000000000004</v>
      </c>
      <c r="F10" s="3"/>
      <c r="G10" s="3">
        <v>5</v>
      </c>
      <c r="H10" s="3">
        <v>13.2</v>
      </c>
      <c r="I10" s="3">
        <v>7</v>
      </c>
      <c r="J10" s="3">
        <v>8.4</v>
      </c>
      <c r="K10" s="3">
        <v>4.5999999999999996</v>
      </c>
      <c r="L10" s="3">
        <v>3.2</v>
      </c>
      <c r="M10" s="3">
        <v>8.6999999999999993</v>
      </c>
    </row>
    <row r="11" spans="1:13" x14ac:dyDescent="0.2">
      <c r="A11" s="1">
        <v>8</v>
      </c>
      <c r="B11" s="3">
        <v>5.7</v>
      </c>
      <c r="C11" s="3">
        <v>13.7</v>
      </c>
      <c r="D11" s="3">
        <v>8.6999999999999993</v>
      </c>
      <c r="E11" s="3">
        <v>4.4000000000000004</v>
      </c>
      <c r="F11" s="3">
        <v>6.7</v>
      </c>
      <c r="G11" s="3">
        <v>3.8</v>
      </c>
      <c r="H11" s="3">
        <v>7.3</v>
      </c>
      <c r="I11" s="3">
        <v>9.5</v>
      </c>
      <c r="J11" s="3">
        <v>9.5</v>
      </c>
      <c r="K11" s="3">
        <v>4.7</v>
      </c>
      <c r="L11" s="3">
        <v>7</v>
      </c>
      <c r="M11" s="3">
        <v>11</v>
      </c>
    </row>
    <row r="12" spans="1:13" x14ac:dyDescent="0.2">
      <c r="A12" s="1">
        <v>9</v>
      </c>
      <c r="B12" s="3">
        <v>7.5</v>
      </c>
      <c r="C12" s="3">
        <v>16.3</v>
      </c>
      <c r="D12" s="3">
        <v>5.2</v>
      </c>
      <c r="E12" s="3">
        <v>5.4</v>
      </c>
      <c r="F12" s="3">
        <v>6.2</v>
      </c>
      <c r="G12" s="3">
        <v>5.2</v>
      </c>
      <c r="H12" s="3">
        <v>6.5</v>
      </c>
      <c r="I12" s="3">
        <v>7.2</v>
      </c>
      <c r="J12" s="3">
        <v>11.7</v>
      </c>
      <c r="K12" s="3">
        <v>7</v>
      </c>
      <c r="L12" s="3">
        <v>9</v>
      </c>
      <c r="M12" s="3">
        <v>10.7</v>
      </c>
    </row>
    <row r="13" spans="1:13" x14ac:dyDescent="0.2">
      <c r="A13" s="1">
        <v>10</v>
      </c>
      <c r="B13" s="3">
        <v>8.4</v>
      </c>
      <c r="C13" s="3">
        <v>5.7</v>
      </c>
      <c r="D13" s="3">
        <v>10.8</v>
      </c>
      <c r="E13" s="3">
        <v>6.7</v>
      </c>
      <c r="F13" s="3">
        <v>5.2</v>
      </c>
      <c r="G13" s="3">
        <v>5.3</v>
      </c>
      <c r="H13" s="3">
        <v>7.7</v>
      </c>
      <c r="I13" s="3">
        <v>6.1</v>
      </c>
      <c r="J13" s="3"/>
      <c r="K13" s="3">
        <v>9.3000000000000007</v>
      </c>
      <c r="L13" s="3">
        <v>12.6</v>
      </c>
      <c r="M13" s="3">
        <v>8.3000000000000007</v>
      </c>
    </row>
    <row r="14" spans="1:13" x14ac:dyDescent="0.2">
      <c r="A14" s="1">
        <v>11</v>
      </c>
      <c r="B14" s="3">
        <v>4.9000000000000004</v>
      </c>
      <c r="C14" s="3">
        <v>2.5</v>
      </c>
      <c r="D14" s="3">
        <v>4.7</v>
      </c>
      <c r="E14" s="3">
        <v>7.4</v>
      </c>
      <c r="F14" s="3">
        <v>7.3</v>
      </c>
      <c r="G14" s="3">
        <v>7.1</v>
      </c>
      <c r="H14" s="3">
        <v>8.1999999999999993</v>
      </c>
      <c r="I14" s="3">
        <v>8.1</v>
      </c>
      <c r="J14" s="3"/>
      <c r="K14" s="3">
        <v>6.5</v>
      </c>
      <c r="L14" s="3">
        <v>8.1999999999999993</v>
      </c>
      <c r="M14" s="3">
        <v>11.1</v>
      </c>
    </row>
    <row r="15" spans="1:13" x14ac:dyDescent="0.2">
      <c r="A15" s="1">
        <v>12</v>
      </c>
      <c r="B15" s="3"/>
      <c r="C15" s="3">
        <v>4.7</v>
      </c>
      <c r="D15" s="3">
        <v>5.9</v>
      </c>
      <c r="E15" s="3">
        <v>7.7</v>
      </c>
      <c r="F15" s="3">
        <v>7.9</v>
      </c>
      <c r="G15" s="3">
        <v>10</v>
      </c>
      <c r="H15" s="3">
        <v>9.6999999999999993</v>
      </c>
      <c r="I15" s="3">
        <v>9.1999999999999993</v>
      </c>
      <c r="J15" s="3">
        <v>3.8</v>
      </c>
      <c r="K15" s="3">
        <v>5.2</v>
      </c>
      <c r="L15" s="3">
        <v>6.6</v>
      </c>
      <c r="M15" s="3">
        <v>13.3</v>
      </c>
    </row>
    <row r="16" spans="1:13" x14ac:dyDescent="0.2">
      <c r="A16" s="1">
        <v>13</v>
      </c>
      <c r="B16" s="3"/>
      <c r="C16" s="3">
        <v>9.1</v>
      </c>
      <c r="D16" s="3">
        <v>4.9000000000000004</v>
      </c>
      <c r="E16" s="3">
        <v>6.3</v>
      </c>
      <c r="F16" s="3">
        <v>7.1</v>
      </c>
      <c r="G16" s="3">
        <v>5.8</v>
      </c>
      <c r="H16" s="3">
        <v>11.8</v>
      </c>
      <c r="I16" s="3">
        <v>9.1999999999999993</v>
      </c>
      <c r="J16" s="3">
        <v>8.6</v>
      </c>
      <c r="K16" s="3">
        <v>4.3</v>
      </c>
      <c r="L16" s="3">
        <v>10.5</v>
      </c>
      <c r="M16" s="3">
        <v>13.9</v>
      </c>
    </row>
    <row r="17" spans="1:13" x14ac:dyDescent="0.2">
      <c r="A17" s="1">
        <v>14</v>
      </c>
      <c r="B17" s="3"/>
      <c r="C17" s="3">
        <v>6.1</v>
      </c>
      <c r="D17" s="3">
        <v>7.7</v>
      </c>
      <c r="E17" s="3">
        <v>4.8</v>
      </c>
      <c r="F17" s="3">
        <v>5.8</v>
      </c>
      <c r="G17" s="3">
        <v>13.9</v>
      </c>
      <c r="H17" s="3">
        <v>9.6999999999999993</v>
      </c>
      <c r="I17" s="3">
        <v>9.1</v>
      </c>
      <c r="J17" s="3">
        <v>11.2</v>
      </c>
      <c r="K17" s="3">
        <v>9.6</v>
      </c>
      <c r="L17" s="3">
        <v>6.1</v>
      </c>
      <c r="M17" s="3">
        <v>13.1</v>
      </c>
    </row>
    <row r="18" spans="1:13" x14ac:dyDescent="0.2">
      <c r="A18" s="1">
        <v>15</v>
      </c>
      <c r="B18" s="3"/>
      <c r="C18" s="3">
        <v>5.0999999999999996</v>
      </c>
      <c r="D18" s="3">
        <v>7.5</v>
      </c>
      <c r="E18" s="3">
        <v>3.2</v>
      </c>
      <c r="F18" s="3">
        <v>3.6</v>
      </c>
      <c r="G18" s="3">
        <v>8.8000000000000007</v>
      </c>
      <c r="H18" s="3">
        <v>7.6</v>
      </c>
      <c r="I18" s="3">
        <v>14.3</v>
      </c>
      <c r="J18" s="3">
        <v>5.5</v>
      </c>
      <c r="K18" s="3">
        <v>4.5</v>
      </c>
      <c r="L18" s="3">
        <v>11.2</v>
      </c>
      <c r="M18" s="3">
        <v>8.6999999999999993</v>
      </c>
    </row>
    <row r="19" spans="1:13" x14ac:dyDescent="0.2">
      <c r="A19" s="1">
        <v>16</v>
      </c>
      <c r="B19" s="3"/>
      <c r="C19" s="3">
        <v>8</v>
      </c>
      <c r="D19" s="3">
        <v>6.2</v>
      </c>
      <c r="E19" s="3">
        <v>5.7</v>
      </c>
      <c r="F19" s="3">
        <v>7.5</v>
      </c>
      <c r="G19" s="3">
        <v>10.4</v>
      </c>
      <c r="H19" s="3">
        <v>8.6999999999999993</v>
      </c>
      <c r="I19" s="3">
        <v>7.9</v>
      </c>
      <c r="J19" s="3">
        <v>5.3</v>
      </c>
      <c r="K19" s="3">
        <v>10.5</v>
      </c>
      <c r="L19" s="3">
        <v>6.4</v>
      </c>
      <c r="M19" s="3">
        <v>3.3</v>
      </c>
    </row>
    <row r="20" spans="1:13" x14ac:dyDescent="0.2">
      <c r="A20" s="1">
        <v>17</v>
      </c>
      <c r="B20" s="3"/>
      <c r="C20" s="3">
        <v>7.3</v>
      </c>
      <c r="D20" s="3">
        <v>2.8</v>
      </c>
      <c r="E20" s="3">
        <v>6.3</v>
      </c>
      <c r="F20" s="3">
        <v>7</v>
      </c>
      <c r="G20" s="3">
        <v>8</v>
      </c>
      <c r="H20" s="3">
        <v>11</v>
      </c>
      <c r="I20" s="3">
        <v>3.9</v>
      </c>
      <c r="J20" s="3">
        <v>7.4</v>
      </c>
      <c r="K20" s="3">
        <v>6.9</v>
      </c>
      <c r="L20" s="3">
        <v>4.0999999999999996</v>
      </c>
      <c r="M20" s="3">
        <v>5.5</v>
      </c>
    </row>
    <row r="21" spans="1:13" x14ac:dyDescent="0.2">
      <c r="A21" s="1">
        <v>18</v>
      </c>
      <c r="B21" s="3">
        <v>4</v>
      </c>
      <c r="C21" s="3">
        <v>5.9</v>
      </c>
      <c r="D21" s="3">
        <v>6.9</v>
      </c>
      <c r="E21" s="3">
        <v>6.3</v>
      </c>
      <c r="F21" s="3">
        <v>10</v>
      </c>
      <c r="G21" s="3">
        <v>11.4</v>
      </c>
      <c r="H21" s="3">
        <v>8.1999999999999993</v>
      </c>
      <c r="I21" s="3">
        <v>9.6</v>
      </c>
      <c r="J21" s="3">
        <v>9.5</v>
      </c>
      <c r="K21" s="3">
        <v>8</v>
      </c>
      <c r="L21" s="3">
        <v>4.9000000000000004</v>
      </c>
      <c r="M21" s="3">
        <v>9.4</v>
      </c>
    </row>
    <row r="22" spans="1:13" x14ac:dyDescent="0.2">
      <c r="A22" s="1">
        <v>19</v>
      </c>
      <c r="B22" s="3">
        <v>7.8</v>
      </c>
      <c r="C22" s="3">
        <v>6.2</v>
      </c>
      <c r="D22" s="3">
        <v>7.9</v>
      </c>
      <c r="E22" s="3">
        <v>7.7</v>
      </c>
      <c r="F22" s="3">
        <v>8.6999999999999993</v>
      </c>
      <c r="G22" s="3">
        <v>9.8000000000000007</v>
      </c>
      <c r="H22" s="3">
        <v>6.1</v>
      </c>
      <c r="I22" s="3">
        <v>11.8</v>
      </c>
      <c r="J22" s="3">
        <v>4.3</v>
      </c>
      <c r="K22" s="3">
        <v>8.1999999999999993</v>
      </c>
      <c r="L22" s="3">
        <v>9.5</v>
      </c>
      <c r="M22" s="3">
        <v>5.9</v>
      </c>
    </row>
    <row r="23" spans="1:13" x14ac:dyDescent="0.2">
      <c r="A23" s="1">
        <v>20</v>
      </c>
      <c r="B23" s="3">
        <v>12.2</v>
      </c>
      <c r="C23" s="3">
        <v>7.5</v>
      </c>
      <c r="D23" s="3">
        <v>9.3000000000000007</v>
      </c>
      <c r="E23" s="3">
        <v>9</v>
      </c>
      <c r="F23" s="3">
        <v>7.2</v>
      </c>
      <c r="G23" s="3">
        <v>8</v>
      </c>
      <c r="H23" s="3">
        <v>5.2</v>
      </c>
      <c r="I23" s="3">
        <v>10.7</v>
      </c>
      <c r="J23" s="3">
        <v>8.1999999999999993</v>
      </c>
      <c r="K23" s="3">
        <v>8.6999999999999993</v>
      </c>
      <c r="L23" s="3">
        <v>5.2</v>
      </c>
      <c r="M23" s="3">
        <v>4.4000000000000004</v>
      </c>
    </row>
    <row r="24" spans="1:13" x14ac:dyDescent="0.2">
      <c r="A24" s="1">
        <v>21</v>
      </c>
      <c r="B24" s="3">
        <v>5.0999999999999996</v>
      </c>
      <c r="C24" s="3">
        <v>3.9</v>
      </c>
      <c r="D24" s="3">
        <v>14.2</v>
      </c>
      <c r="E24" s="3">
        <v>5.6</v>
      </c>
      <c r="F24" s="3">
        <v>9.9</v>
      </c>
      <c r="G24" s="3">
        <v>11.7</v>
      </c>
      <c r="H24" s="3">
        <v>10.1</v>
      </c>
      <c r="I24" s="3">
        <v>7.7</v>
      </c>
      <c r="J24" s="3">
        <v>7.8</v>
      </c>
      <c r="K24" s="3">
        <v>8.8000000000000007</v>
      </c>
      <c r="L24" s="3">
        <v>7.5</v>
      </c>
      <c r="M24" s="3">
        <v>10.6</v>
      </c>
    </row>
    <row r="25" spans="1:13" x14ac:dyDescent="0.2">
      <c r="A25" s="1">
        <v>22</v>
      </c>
      <c r="B25" s="3">
        <v>5.4</v>
      </c>
      <c r="C25" s="3">
        <v>3.9</v>
      </c>
      <c r="D25" s="3">
        <v>11.8</v>
      </c>
      <c r="E25" s="3">
        <v>9.6999999999999993</v>
      </c>
      <c r="F25" s="3">
        <v>10.6</v>
      </c>
      <c r="G25" s="3">
        <v>9</v>
      </c>
      <c r="H25" s="3">
        <v>13.2</v>
      </c>
      <c r="I25" s="3">
        <v>8.6</v>
      </c>
      <c r="J25" s="3">
        <v>9</v>
      </c>
      <c r="K25" s="3">
        <v>10.1</v>
      </c>
      <c r="L25" s="3">
        <v>10.199999999999999</v>
      </c>
      <c r="M25" s="3">
        <v>12.2</v>
      </c>
    </row>
    <row r="26" spans="1:13" x14ac:dyDescent="0.2">
      <c r="A26" s="1">
        <v>23</v>
      </c>
      <c r="B26" s="3">
        <v>8.4</v>
      </c>
      <c r="C26" s="3">
        <v>5</v>
      </c>
      <c r="D26" s="3">
        <v>8.5</v>
      </c>
      <c r="E26" s="3">
        <v>9.6</v>
      </c>
      <c r="F26" s="3">
        <v>10</v>
      </c>
      <c r="G26" s="3">
        <v>12.5</v>
      </c>
      <c r="H26" s="3">
        <v>9.4</v>
      </c>
      <c r="I26" s="3">
        <v>11.7</v>
      </c>
      <c r="J26" s="3">
        <v>6</v>
      </c>
      <c r="K26" s="3">
        <v>8.6</v>
      </c>
      <c r="L26" s="3">
        <v>4.0999999999999996</v>
      </c>
      <c r="M26" s="3">
        <v>6.3</v>
      </c>
    </row>
    <row r="27" spans="1:13" x14ac:dyDescent="0.2">
      <c r="A27" s="1">
        <v>24</v>
      </c>
      <c r="B27" s="3">
        <v>4</v>
      </c>
      <c r="C27" s="3">
        <v>11.9</v>
      </c>
      <c r="D27" s="3">
        <v>11.1</v>
      </c>
      <c r="E27" s="3">
        <v>9.9</v>
      </c>
      <c r="F27" s="3">
        <v>7.3</v>
      </c>
      <c r="G27" s="3">
        <v>11.1</v>
      </c>
      <c r="H27" s="3">
        <v>11.2</v>
      </c>
      <c r="I27" s="3">
        <v>15.6</v>
      </c>
      <c r="J27" s="3">
        <v>8.6999999999999993</v>
      </c>
      <c r="K27" s="3">
        <v>8.6999999999999993</v>
      </c>
      <c r="L27" s="3">
        <v>6.2</v>
      </c>
      <c r="M27" s="3">
        <v>3</v>
      </c>
    </row>
    <row r="28" spans="1:13" x14ac:dyDescent="0.2">
      <c r="A28" s="1">
        <v>25</v>
      </c>
      <c r="B28" s="3">
        <v>11.3</v>
      </c>
      <c r="C28" s="3">
        <v>19.2</v>
      </c>
      <c r="D28" s="3">
        <v>6.7</v>
      </c>
      <c r="E28" s="3">
        <v>8.5</v>
      </c>
      <c r="F28" s="3">
        <v>8.9</v>
      </c>
      <c r="G28" s="3">
        <v>4.5</v>
      </c>
      <c r="H28" s="3">
        <v>15</v>
      </c>
      <c r="I28" s="3">
        <v>9.3000000000000007</v>
      </c>
      <c r="J28" s="3">
        <v>9.1</v>
      </c>
      <c r="K28" s="3">
        <v>9.3000000000000007</v>
      </c>
      <c r="L28" s="3">
        <v>3.6</v>
      </c>
      <c r="M28" s="3">
        <v>6</v>
      </c>
    </row>
    <row r="29" spans="1:13" x14ac:dyDescent="0.2">
      <c r="A29" s="1">
        <v>26</v>
      </c>
      <c r="B29" s="3">
        <v>17.899999999999999</v>
      </c>
      <c r="C29" s="3">
        <v>8.9</v>
      </c>
      <c r="D29" s="3">
        <v>6.1</v>
      </c>
      <c r="E29" s="3">
        <v>6.8</v>
      </c>
      <c r="F29" s="3">
        <v>10.9</v>
      </c>
      <c r="G29" s="3">
        <v>4.4000000000000004</v>
      </c>
      <c r="H29" s="3">
        <v>9.4</v>
      </c>
      <c r="I29" s="3">
        <v>9</v>
      </c>
      <c r="J29" s="3">
        <v>6.8</v>
      </c>
      <c r="K29" s="3">
        <v>12.8</v>
      </c>
      <c r="L29" s="3">
        <v>4.9000000000000004</v>
      </c>
      <c r="M29" s="3">
        <v>3.6</v>
      </c>
    </row>
    <row r="30" spans="1:13" x14ac:dyDescent="0.2">
      <c r="A30" s="1">
        <v>27</v>
      </c>
      <c r="B30" s="3">
        <v>8.3000000000000007</v>
      </c>
      <c r="C30" s="3">
        <v>5</v>
      </c>
      <c r="D30" s="3">
        <v>4.4000000000000004</v>
      </c>
      <c r="E30" s="3">
        <v>7.9</v>
      </c>
      <c r="F30" s="3">
        <v>8.1</v>
      </c>
      <c r="G30" s="3">
        <v>5.5</v>
      </c>
      <c r="H30" s="3">
        <v>10.4</v>
      </c>
      <c r="I30" s="3">
        <v>5.9</v>
      </c>
      <c r="J30" s="3">
        <v>7.1</v>
      </c>
      <c r="K30" s="3">
        <v>15.7</v>
      </c>
      <c r="L30" s="3">
        <v>4.4000000000000004</v>
      </c>
      <c r="M30" s="3">
        <v>4.7</v>
      </c>
    </row>
    <row r="31" spans="1:13" x14ac:dyDescent="0.2">
      <c r="A31" s="1">
        <v>28</v>
      </c>
      <c r="B31" s="3">
        <v>3.5</v>
      </c>
      <c r="C31" s="3">
        <v>6.6</v>
      </c>
      <c r="D31" s="3">
        <v>4.3</v>
      </c>
      <c r="E31" s="3">
        <v>9.1999999999999993</v>
      </c>
      <c r="F31" s="3">
        <v>5</v>
      </c>
      <c r="G31" s="3">
        <v>5.9</v>
      </c>
      <c r="H31" s="3">
        <v>14.1</v>
      </c>
      <c r="I31" s="3">
        <v>7</v>
      </c>
      <c r="J31" s="3">
        <v>4.2</v>
      </c>
      <c r="K31" s="3">
        <v>6.2</v>
      </c>
      <c r="L31" s="3">
        <v>6.6</v>
      </c>
      <c r="M31" s="3">
        <v>4.5</v>
      </c>
    </row>
    <row r="32" spans="1:13" x14ac:dyDescent="0.2">
      <c r="A32" s="1">
        <v>29</v>
      </c>
      <c r="B32" s="3">
        <v>3.4</v>
      </c>
      <c r="C32" s="3"/>
      <c r="D32" s="3">
        <v>3.4</v>
      </c>
      <c r="E32" s="3">
        <v>15.7</v>
      </c>
      <c r="F32" s="3">
        <v>4.2</v>
      </c>
      <c r="G32" s="3">
        <v>8.6</v>
      </c>
      <c r="H32" s="3">
        <v>7.4</v>
      </c>
      <c r="I32" s="3"/>
      <c r="J32" s="3">
        <v>6.6</v>
      </c>
      <c r="K32" s="3">
        <v>7</v>
      </c>
      <c r="L32" s="3">
        <v>4.5</v>
      </c>
      <c r="M32" s="3">
        <v>3.3</v>
      </c>
    </row>
    <row r="33" spans="1:13" x14ac:dyDescent="0.2">
      <c r="A33" s="1">
        <v>30</v>
      </c>
      <c r="B33" s="3"/>
      <c r="C33" s="3"/>
      <c r="D33" s="3">
        <v>6.1</v>
      </c>
      <c r="E33" s="3">
        <v>3.7</v>
      </c>
      <c r="F33" s="3">
        <v>3.6</v>
      </c>
      <c r="G33" s="3">
        <v>10.5</v>
      </c>
      <c r="H33" s="3">
        <v>8.1999999999999993</v>
      </c>
      <c r="I33" s="3"/>
      <c r="J33" s="3">
        <v>6.7</v>
      </c>
      <c r="K33" s="3">
        <v>4.2</v>
      </c>
      <c r="L33" s="3">
        <v>5.2</v>
      </c>
      <c r="M33" s="3">
        <v>3.9</v>
      </c>
    </row>
    <row r="34" spans="1:13" x14ac:dyDescent="0.2">
      <c r="A34" s="1">
        <v>31</v>
      </c>
      <c r="B34" s="3">
        <v>7.7</v>
      </c>
      <c r="C34" s="3"/>
      <c r="D34" s="3">
        <v>6.6</v>
      </c>
      <c r="E34" s="3"/>
      <c r="F34" s="3">
        <v>2.7</v>
      </c>
      <c r="G34" s="3"/>
      <c r="H34" s="3">
        <v>15.5</v>
      </c>
      <c r="I34" s="3"/>
      <c r="J34" s="3"/>
      <c r="K34" s="3">
        <v>5.6</v>
      </c>
      <c r="L34" s="3"/>
      <c r="M34" s="3">
        <v>10.6</v>
      </c>
    </row>
    <row r="35" spans="1:13" x14ac:dyDescent="0.2">
      <c r="A35" s="1" t="s">
        <v>2</v>
      </c>
      <c r="B35" s="1">
        <f>MAX(B4:B34)</f>
        <v>27.9</v>
      </c>
      <c r="C35" s="1">
        <f t="shared" ref="C35:M35" si="0">MAX(C4:C34)</f>
        <v>19.2</v>
      </c>
      <c r="D35" s="1">
        <f t="shared" si="0"/>
        <v>14.2</v>
      </c>
      <c r="E35" s="1">
        <f t="shared" si="0"/>
        <v>15.7</v>
      </c>
      <c r="F35" s="1">
        <f t="shared" si="0"/>
        <v>10.9</v>
      </c>
      <c r="G35" s="1">
        <f t="shared" si="0"/>
        <v>13.9</v>
      </c>
      <c r="H35" s="1">
        <f t="shared" si="0"/>
        <v>15.5</v>
      </c>
      <c r="I35" s="1">
        <f t="shared" si="0"/>
        <v>22.7</v>
      </c>
      <c r="J35" s="1">
        <f t="shared" si="0"/>
        <v>11.7</v>
      </c>
      <c r="K35" s="1">
        <f t="shared" si="0"/>
        <v>15.7</v>
      </c>
      <c r="L35" s="1">
        <f t="shared" si="0"/>
        <v>12.6</v>
      </c>
      <c r="M35" s="1">
        <f t="shared" si="0"/>
        <v>13.9</v>
      </c>
    </row>
    <row r="37" spans="1:13" x14ac:dyDescent="0.2">
      <c r="A37" s="1" t="s">
        <v>3</v>
      </c>
      <c r="B37" s="1">
        <f>MAX(B4:M34)</f>
        <v>27.9</v>
      </c>
      <c r="D37" s="1" t="s">
        <v>4</v>
      </c>
      <c r="E37" s="4">
        <f>AVERAGE(B4:M34)</f>
        <v>7.7492836676217749</v>
      </c>
      <c r="G37" s="1" t="s">
        <v>5</v>
      </c>
      <c r="H37" s="4">
        <f>STDEV(B4:M34)</f>
        <v>3.4224043444467074</v>
      </c>
      <c r="J37" s="1" t="s">
        <v>6</v>
      </c>
      <c r="K37" s="1">
        <f>COUNT(B4:M34)</f>
        <v>349</v>
      </c>
      <c r="L37" s="1" t="s">
        <v>12</v>
      </c>
      <c r="M37" s="4">
        <f>100*K37/365</f>
        <v>95.61643835616438</v>
      </c>
    </row>
    <row r="38" spans="1:13" x14ac:dyDescent="0.2">
      <c r="C38" s="1" t="s">
        <v>7</v>
      </c>
      <c r="D38" s="4">
        <f xml:space="preserve"> COUNT(B4:D34)/90*100</f>
        <v>92.222222222222229</v>
      </c>
      <c r="F38" s="1" t="s">
        <v>8</v>
      </c>
      <c r="G38" s="4">
        <f xml:space="preserve"> COUNT(E4:G34)/91*100</f>
        <v>97.802197802197796</v>
      </c>
      <c r="I38" s="1" t="s">
        <v>9</v>
      </c>
      <c r="J38" s="4">
        <f xml:space="preserve"> COUNT(H4:J34)/92*100</f>
        <v>92.391304347826093</v>
      </c>
      <c r="L38" s="1" t="s">
        <v>10</v>
      </c>
      <c r="M38" s="4">
        <f xml:space="preserve"> COUNT(K4:M34)/92*100</f>
        <v>100</v>
      </c>
    </row>
    <row r="39" spans="1:13" x14ac:dyDescent="0.2">
      <c r="A39" s="1" t="s">
        <v>11</v>
      </c>
      <c r="C39" s="4">
        <f>PERCENTILE(B4:M34,0.98)</f>
        <v>15.724000000000011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7" sqref="G1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22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/>
      <c r="E4" s="3"/>
      <c r="F4" s="3"/>
      <c r="G4" s="3">
        <v>2.8</v>
      </c>
      <c r="H4" s="3">
        <v>6.8</v>
      </c>
      <c r="I4" s="3"/>
      <c r="J4" s="3"/>
      <c r="K4" s="3"/>
      <c r="L4" s="3">
        <v>4.5</v>
      </c>
      <c r="M4" s="3">
        <v>7.9</v>
      </c>
    </row>
    <row r="5" spans="1:13" x14ac:dyDescent="0.2">
      <c r="A5" s="1">
        <v>2</v>
      </c>
      <c r="B5" s="3"/>
      <c r="C5" s="3"/>
      <c r="D5" s="3"/>
      <c r="E5" s="3">
        <v>8.6999999999999993</v>
      </c>
      <c r="F5" s="3">
        <v>9.1999999999999993</v>
      </c>
      <c r="G5" s="3"/>
      <c r="H5" s="3"/>
      <c r="I5" s="3"/>
      <c r="J5" s="3">
        <v>3.5</v>
      </c>
      <c r="K5" s="3">
        <v>3.8</v>
      </c>
      <c r="L5" s="3"/>
      <c r="M5" s="3"/>
    </row>
    <row r="6" spans="1:13" x14ac:dyDescent="0.2">
      <c r="A6" s="1">
        <v>3</v>
      </c>
      <c r="B6" s="3"/>
      <c r="C6" s="3"/>
      <c r="D6" s="3">
        <v>4.5</v>
      </c>
      <c r="E6" s="3"/>
      <c r="F6" s="3"/>
      <c r="G6" s="3"/>
      <c r="H6" s="3"/>
      <c r="I6" s="3">
        <v>9.6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6.4</v>
      </c>
      <c r="D7" s="3"/>
      <c r="E7" s="3"/>
      <c r="F7" s="3"/>
      <c r="G7" s="3">
        <v>3</v>
      </c>
      <c r="H7" s="3">
        <v>10</v>
      </c>
      <c r="I7" s="3"/>
      <c r="J7" s="3"/>
      <c r="K7" s="3"/>
      <c r="L7" s="3">
        <v>7.4</v>
      </c>
      <c r="M7" s="3">
        <v>14.4</v>
      </c>
    </row>
    <row r="8" spans="1:13" x14ac:dyDescent="0.2">
      <c r="A8" s="1">
        <v>5</v>
      </c>
      <c r="B8" s="3">
        <v>6.5</v>
      </c>
      <c r="C8" s="3">
        <v>5.5</v>
      </c>
      <c r="D8" s="3"/>
      <c r="E8" s="3">
        <v>5.8</v>
      </c>
      <c r="F8" s="3">
        <v>7.2</v>
      </c>
      <c r="G8" s="3"/>
      <c r="H8" s="3"/>
      <c r="I8" s="3"/>
      <c r="J8" s="3">
        <v>5.6</v>
      </c>
      <c r="K8" s="3">
        <v>6.9</v>
      </c>
      <c r="L8" s="3"/>
      <c r="M8" s="3"/>
    </row>
    <row r="9" spans="1:13" x14ac:dyDescent="0.2">
      <c r="A9" s="1">
        <v>6</v>
      </c>
      <c r="B9" s="3"/>
      <c r="C9" s="3"/>
      <c r="D9" s="3">
        <v>7.1</v>
      </c>
      <c r="E9" s="3"/>
      <c r="F9" s="3"/>
      <c r="G9" s="3"/>
      <c r="H9" s="3"/>
      <c r="I9" s="3">
        <v>7.1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13.4</v>
      </c>
      <c r="D10" s="3"/>
      <c r="E10" s="3"/>
      <c r="F10" s="3"/>
      <c r="G10" s="3">
        <v>3.8</v>
      </c>
      <c r="H10" s="3">
        <v>11.5</v>
      </c>
      <c r="I10" s="3"/>
      <c r="J10" s="3"/>
      <c r="K10" s="3"/>
      <c r="L10" s="3">
        <v>5.0999999999999996</v>
      </c>
      <c r="M10" s="3">
        <v>9.6</v>
      </c>
    </row>
    <row r="11" spans="1:13" x14ac:dyDescent="0.2">
      <c r="A11" s="1">
        <v>8</v>
      </c>
      <c r="B11" s="3">
        <v>8.5</v>
      </c>
      <c r="C11" s="3"/>
      <c r="D11" s="3"/>
      <c r="E11" s="3">
        <v>7.2</v>
      </c>
      <c r="F11" s="3">
        <v>6.3</v>
      </c>
      <c r="G11" s="3"/>
      <c r="H11" s="3"/>
      <c r="I11" s="3"/>
      <c r="J11" s="3">
        <v>11.1</v>
      </c>
      <c r="K11" s="3">
        <v>5.9</v>
      </c>
      <c r="L11" s="3"/>
      <c r="M11" s="3"/>
    </row>
    <row r="12" spans="1:13" x14ac:dyDescent="0.2">
      <c r="A12" s="1">
        <v>9</v>
      </c>
      <c r="B12" s="3"/>
      <c r="C12" s="3"/>
      <c r="D12" s="3">
        <v>10.9</v>
      </c>
      <c r="E12" s="3"/>
      <c r="F12" s="3"/>
      <c r="G12" s="3"/>
      <c r="H12" s="3"/>
      <c r="I12" s="3">
        <v>5.7</v>
      </c>
      <c r="J12" s="3"/>
      <c r="K12" s="3"/>
      <c r="L12" s="3"/>
      <c r="M12" s="3"/>
    </row>
    <row r="13" spans="1:13" x14ac:dyDescent="0.2">
      <c r="A13" s="1">
        <v>10</v>
      </c>
      <c r="B13" s="3"/>
      <c r="C13" s="3">
        <v>6.7</v>
      </c>
      <c r="D13" s="3"/>
      <c r="E13" s="3"/>
      <c r="F13" s="3"/>
      <c r="G13" s="3">
        <v>5.8</v>
      </c>
      <c r="H13" s="3">
        <v>6.5</v>
      </c>
      <c r="I13" s="3"/>
      <c r="J13" s="3"/>
      <c r="K13" s="3"/>
      <c r="L13" s="3">
        <v>10.5</v>
      </c>
      <c r="M13" s="3">
        <v>11.4</v>
      </c>
    </row>
    <row r="14" spans="1:13" x14ac:dyDescent="0.2">
      <c r="A14" s="1">
        <v>11</v>
      </c>
      <c r="B14" s="3">
        <v>6.2</v>
      </c>
      <c r="C14" s="3"/>
      <c r="D14" s="3"/>
      <c r="E14" s="3">
        <v>8.6</v>
      </c>
      <c r="F14" s="3">
        <v>6.6</v>
      </c>
      <c r="G14" s="3"/>
      <c r="H14" s="3"/>
      <c r="I14" s="3"/>
      <c r="J14" s="3">
        <v>4.4000000000000004</v>
      </c>
      <c r="K14" s="3">
        <v>7.6</v>
      </c>
      <c r="L14" s="3"/>
      <c r="M14" s="3"/>
    </row>
    <row r="15" spans="1:13" x14ac:dyDescent="0.2">
      <c r="A15" s="1">
        <v>12</v>
      </c>
      <c r="B15" s="3"/>
      <c r="C15" s="3"/>
      <c r="D15" s="3">
        <v>6.2</v>
      </c>
      <c r="E15" s="3"/>
      <c r="F15" s="3"/>
      <c r="G15" s="3"/>
      <c r="H15" s="3"/>
      <c r="I15" s="3">
        <v>5.7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9.1999999999999993</v>
      </c>
      <c r="D16" s="3"/>
      <c r="E16" s="3"/>
      <c r="F16" s="3"/>
      <c r="G16" s="3">
        <v>6.2</v>
      </c>
      <c r="H16" s="3">
        <v>9.5</v>
      </c>
      <c r="I16" s="3"/>
      <c r="J16" s="3"/>
      <c r="K16" s="3"/>
      <c r="L16" s="3">
        <v>7.8</v>
      </c>
      <c r="M16" s="3">
        <v>23.5</v>
      </c>
    </row>
    <row r="17" spans="1:13" x14ac:dyDescent="0.2">
      <c r="A17" s="1">
        <v>14</v>
      </c>
      <c r="B17" s="3">
        <v>3.1</v>
      </c>
      <c r="C17" s="3"/>
      <c r="D17" s="3"/>
      <c r="E17" s="3">
        <v>5.0999999999999996</v>
      </c>
      <c r="F17" s="3">
        <v>2.6</v>
      </c>
      <c r="G17" s="3"/>
      <c r="H17" s="3"/>
      <c r="I17" s="3"/>
      <c r="J17" s="3">
        <v>10.3</v>
      </c>
      <c r="K17" s="3">
        <v>4.3</v>
      </c>
      <c r="L17" s="3"/>
      <c r="M17" s="3"/>
    </row>
    <row r="18" spans="1:13" x14ac:dyDescent="0.2">
      <c r="A18" s="1">
        <v>15</v>
      </c>
      <c r="B18" s="3"/>
      <c r="C18" s="3"/>
      <c r="D18" s="3">
        <v>7.3</v>
      </c>
      <c r="E18" s="3"/>
      <c r="F18" s="3"/>
      <c r="G18" s="3"/>
      <c r="H18" s="3"/>
      <c r="I18" s="3">
        <v>13.8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9.5</v>
      </c>
      <c r="D19" s="3"/>
      <c r="E19" s="3"/>
      <c r="F19" s="3"/>
      <c r="G19" s="3">
        <v>10.1</v>
      </c>
      <c r="H19" s="3">
        <v>7.5</v>
      </c>
      <c r="I19" s="3"/>
      <c r="J19" s="3"/>
      <c r="K19" s="3"/>
      <c r="L19" s="3">
        <v>5.5</v>
      </c>
      <c r="M19" s="3">
        <v>5.0999999999999996</v>
      </c>
    </row>
    <row r="20" spans="1:13" x14ac:dyDescent="0.2">
      <c r="A20" s="1">
        <v>17</v>
      </c>
      <c r="B20" s="3"/>
      <c r="C20" s="3"/>
      <c r="D20" s="3"/>
      <c r="E20" s="3">
        <v>5.0999999999999996</v>
      </c>
      <c r="F20" s="3">
        <v>6.1</v>
      </c>
      <c r="G20" s="3"/>
      <c r="H20" s="3"/>
      <c r="I20" s="3"/>
      <c r="J20" s="3">
        <v>4.0999999999999996</v>
      </c>
      <c r="K20" s="3">
        <v>4.0999999999999996</v>
      </c>
      <c r="L20" s="3"/>
      <c r="M20" s="3"/>
    </row>
    <row r="21" spans="1:13" x14ac:dyDescent="0.2">
      <c r="A21" s="1">
        <v>18</v>
      </c>
      <c r="B21" s="3">
        <v>8.1</v>
      </c>
      <c r="C21" s="3"/>
      <c r="D21" s="3">
        <v>7.8</v>
      </c>
      <c r="E21" s="3"/>
      <c r="F21" s="3"/>
      <c r="G21" s="3"/>
      <c r="H21" s="3"/>
      <c r="I21" s="3">
        <v>12.8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7.5</v>
      </c>
      <c r="D22" s="3"/>
      <c r="E22" s="3"/>
      <c r="F22" s="3"/>
      <c r="G22" s="3">
        <v>8.1</v>
      </c>
      <c r="H22" s="3">
        <v>6</v>
      </c>
      <c r="I22" s="3"/>
      <c r="J22" s="3"/>
      <c r="K22" s="3"/>
      <c r="L22" s="3">
        <v>10.6</v>
      </c>
      <c r="M22" s="3">
        <v>4</v>
      </c>
    </row>
    <row r="23" spans="1:13" x14ac:dyDescent="0.2">
      <c r="A23" s="1">
        <v>20</v>
      </c>
      <c r="B23" s="3">
        <v>12.7</v>
      </c>
      <c r="C23" s="3"/>
      <c r="D23" s="3"/>
      <c r="E23" s="3">
        <v>12.1</v>
      </c>
      <c r="F23" s="3">
        <v>7.1</v>
      </c>
      <c r="G23" s="3"/>
      <c r="H23" s="3"/>
      <c r="I23" s="3"/>
      <c r="J23" s="3">
        <v>8.6999999999999993</v>
      </c>
      <c r="K23" s="3">
        <v>10.6</v>
      </c>
      <c r="L23" s="3"/>
      <c r="M23" s="3"/>
    </row>
    <row r="24" spans="1:13" x14ac:dyDescent="0.2">
      <c r="A24" s="1">
        <v>21</v>
      </c>
      <c r="B24" s="3"/>
      <c r="C24" s="3"/>
      <c r="D24" s="3">
        <v>14.1</v>
      </c>
      <c r="E24" s="3"/>
      <c r="F24" s="3"/>
      <c r="G24" s="3"/>
      <c r="H24" s="3"/>
      <c r="I24" s="3">
        <v>6.4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11.3</v>
      </c>
      <c r="D25" s="3"/>
      <c r="E25" s="3"/>
      <c r="F25" s="3"/>
      <c r="G25" s="3">
        <v>13.8</v>
      </c>
      <c r="H25" s="3">
        <v>10.9</v>
      </c>
      <c r="I25" s="3"/>
      <c r="J25" s="3"/>
      <c r="K25" s="3"/>
      <c r="L25" s="3">
        <v>12.3</v>
      </c>
      <c r="M25" s="3">
        <v>8.5</v>
      </c>
    </row>
    <row r="26" spans="1:13" x14ac:dyDescent="0.2">
      <c r="A26" s="1">
        <v>23</v>
      </c>
      <c r="B26" s="3">
        <v>7.1</v>
      </c>
      <c r="C26" s="3"/>
      <c r="D26" s="3"/>
      <c r="E26" s="3">
        <v>13.4</v>
      </c>
      <c r="F26" s="3">
        <v>8.6999999999999993</v>
      </c>
      <c r="G26" s="3"/>
      <c r="H26" s="3"/>
      <c r="I26" s="3"/>
      <c r="J26" s="3">
        <v>6</v>
      </c>
      <c r="K26" s="3">
        <v>10.3</v>
      </c>
      <c r="L26" s="3"/>
      <c r="M26" s="3"/>
    </row>
    <row r="27" spans="1:13" x14ac:dyDescent="0.2">
      <c r="A27" s="1">
        <v>24</v>
      </c>
      <c r="B27" s="3"/>
      <c r="C27" s="3"/>
      <c r="D27" s="3">
        <v>9.1999999999999993</v>
      </c>
      <c r="E27" s="3"/>
      <c r="F27" s="3"/>
      <c r="G27" s="3"/>
      <c r="H27" s="3"/>
      <c r="I27" s="3">
        <v>14.3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15</v>
      </c>
      <c r="D28" s="3"/>
      <c r="E28" s="3"/>
      <c r="F28" s="3"/>
      <c r="G28" s="3">
        <v>3.8</v>
      </c>
      <c r="H28" s="3">
        <v>9.9</v>
      </c>
      <c r="I28" s="3"/>
      <c r="J28" s="3"/>
      <c r="K28" s="3"/>
      <c r="L28" s="3">
        <v>8.9</v>
      </c>
      <c r="M28" s="3">
        <v>5.8</v>
      </c>
    </row>
    <row r="29" spans="1:13" x14ac:dyDescent="0.2">
      <c r="A29" s="1">
        <v>26</v>
      </c>
      <c r="B29" s="3">
        <v>6.1</v>
      </c>
      <c r="C29" s="3"/>
      <c r="D29" s="3"/>
      <c r="E29" s="3">
        <v>8.4</v>
      </c>
      <c r="F29" s="3">
        <v>8.8000000000000007</v>
      </c>
      <c r="G29" s="3"/>
      <c r="H29" s="3"/>
      <c r="I29" s="3"/>
      <c r="J29" s="3">
        <v>10.1</v>
      </c>
      <c r="K29" s="3">
        <v>10.7</v>
      </c>
      <c r="L29" s="3"/>
      <c r="M29" s="3"/>
    </row>
    <row r="30" spans="1:13" x14ac:dyDescent="0.2">
      <c r="A30" s="1">
        <v>27</v>
      </c>
      <c r="B30" s="3"/>
      <c r="C30" s="3"/>
      <c r="D30" s="3">
        <v>5.6</v>
      </c>
      <c r="E30" s="3"/>
      <c r="F30" s="3"/>
      <c r="G30" s="3"/>
      <c r="H30" s="3"/>
      <c r="I30" s="3">
        <v>9.1999999999999993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7.1</v>
      </c>
      <c r="D31" s="3"/>
      <c r="E31" s="3"/>
      <c r="F31" s="3"/>
      <c r="G31" s="3">
        <v>5.6</v>
      </c>
      <c r="H31" s="3">
        <v>12.1</v>
      </c>
      <c r="I31" s="3"/>
      <c r="J31" s="3"/>
      <c r="K31" s="3"/>
      <c r="L31" s="3">
        <v>11.7</v>
      </c>
      <c r="M31" s="3">
        <v>1.7</v>
      </c>
    </row>
    <row r="32" spans="1:13" x14ac:dyDescent="0.2">
      <c r="A32" s="1">
        <v>29</v>
      </c>
      <c r="B32" s="3">
        <v>7.2</v>
      </c>
      <c r="C32" s="3"/>
      <c r="D32" s="3"/>
      <c r="E32" s="3">
        <v>17</v>
      </c>
      <c r="F32" s="3">
        <v>4.2</v>
      </c>
      <c r="G32" s="3"/>
      <c r="H32" s="3"/>
      <c r="I32" s="3"/>
      <c r="J32" s="3">
        <v>7.2</v>
      </c>
      <c r="K32" s="3">
        <v>6.2</v>
      </c>
      <c r="L32" s="3"/>
      <c r="M32" s="3"/>
    </row>
    <row r="33" spans="1:13" x14ac:dyDescent="0.2">
      <c r="A33" s="1">
        <v>30</v>
      </c>
      <c r="B33" s="3"/>
      <c r="C33" s="3"/>
      <c r="D33" s="3">
        <v>6.7</v>
      </c>
      <c r="E33" s="3"/>
      <c r="F33" s="3"/>
      <c r="G33" s="3"/>
      <c r="H33" s="3"/>
      <c r="I33" s="3">
        <v>2</v>
      </c>
      <c r="J33" s="3"/>
      <c r="K33" s="3">
        <v>4.3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13.3</v>
      </c>
      <c r="I34" s="3"/>
      <c r="J34" s="3"/>
      <c r="K34" s="3"/>
      <c r="L34" s="3"/>
      <c r="M34" s="3">
        <v>7.1</v>
      </c>
    </row>
    <row r="35" spans="1:13" x14ac:dyDescent="0.2">
      <c r="A35" s="1" t="s">
        <v>2</v>
      </c>
      <c r="B35" s="1">
        <f>MAX(B4:B34)</f>
        <v>12.7</v>
      </c>
      <c r="C35" s="1">
        <f t="shared" ref="C35:M35" si="0">MAX(C4:C34)</f>
        <v>15</v>
      </c>
      <c r="D35" s="1">
        <f t="shared" si="0"/>
        <v>14.1</v>
      </c>
      <c r="E35" s="1">
        <f t="shared" si="0"/>
        <v>17</v>
      </c>
      <c r="F35" s="1">
        <f t="shared" si="0"/>
        <v>9.1999999999999993</v>
      </c>
      <c r="G35" s="1">
        <f t="shared" si="0"/>
        <v>13.8</v>
      </c>
      <c r="H35" s="1">
        <f t="shared" si="0"/>
        <v>13.3</v>
      </c>
      <c r="I35" s="1">
        <f t="shared" si="0"/>
        <v>14.3</v>
      </c>
      <c r="J35" s="1">
        <f t="shared" si="0"/>
        <v>11.1</v>
      </c>
      <c r="K35" s="1">
        <f t="shared" si="0"/>
        <v>10.7</v>
      </c>
      <c r="L35" s="1">
        <f t="shared" si="0"/>
        <v>12.3</v>
      </c>
      <c r="M35" s="1">
        <f t="shared" si="0"/>
        <v>23.5</v>
      </c>
    </row>
    <row r="37" spans="1:13" x14ac:dyDescent="0.2">
      <c r="A37" s="1" t="s">
        <v>3</v>
      </c>
      <c r="B37" s="1">
        <f>MAX(B4:M34)</f>
        <v>23.5</v>
      </c>
      <c r="D37" s="1" t="s">
        <v>4</v>
      </c>
      <c r="E37" s="4">
        <f>AVERAGE(B4:M34)</f>
        <v>8.0106557377049228</v>
      </c>
      <c r="G37" s="1" t="s">
        <v>5</v>
      </c>
      <c r="H37" s="4">
        <f>STDEV(B4:M34)</f>
        <v>3.4228886205372042</v>
      </c>
      <c r="J37" s="1" t="s">
        <v>6</v>
      </c>
      <c r="K37" s="1">
        <f>COUNT(B4:M34)</f>
        <v>122</v>
      </c>
      <c r="L37" s="1" t="s">
        <v>12</v>
      </c>
      <c r="M37" s="4">
        <f>100*K37/122</f>
        <v>100</v>
      </c>
    </row>
    <row r="38" spans="1:13" x14ac:dyDescent="0.2">
      <c r="C38" s="1" t="s">
        <v>7</v>
      </c>
      <c r="D38" s="4">
        <f xml:space="preserve"> COUNT(B4:D34)/30*100</f>
        <v>96.666666666666671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106.66666666666667</v>
      </c>
    </row>
    <row r="39" spans="1:13" x14ac:dyDescent="0.2">
      <c r="A39" s="1" t="s">
        <v>11</v>
      </c>
      <c r="C39" s="4">
        <f>PERCENTILE(B4:M34,0.98)</f>
        <v>14.747999999999999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5" sqref="F1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23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8.4</v>
      </c>
      <c r="D4" s="3">
        <v>5.0999999999999996</v>
      </c>
      <c r="E4" s="3"/>
      <c r="F4" s="3"/>
      <c r="G4" s="3">
        <v>2.8</v>
      </c>
      <c r="H4" s="3">
        <v>7.1</v>
      </c>
      <c r="I4" s="3"/>
      <c r="J4" s="3"/>
      <c r="K4" s="3"/>
      <c r="L4" s="3">
        <v>7.8</v>
      </c>
      <c r="M4" s="3">
        <v>4.5</v>
      </c>
    </row>
    <row r="5" spans="1:13" x14ac:dyDescent="0.2">
      <c r="A5" s="1">
        <v>2</v>
      </c>
      <c r="B5" s="3">
        <v>7.2</v>
      </c>
      <c r="C5" s="3"/>
      <c r="D5" s="3">
        <v>4.0999999999999996</v>
      </c>
      <c r="E5" s="3">
        <v>7.4</v>
      </c>
      <c r="F5" s="3">
        <v>12</v>
      </c>
      <c r="G5" s="3"/>
      <c r="H5" s="3"/>
      <c r="I5" s="3"/>
      <c r="J5" s="3">
        <v>3.3</v>
      </c>
      <c r="K5" s="3">
        <v>4.0999999999999996</v>
      </c>
      <c r="L5" s="3"/>
      <c r="M5" s="3"/>
    </row>
    <row r="6" spans="1:13" x14ac:dyDescent="0.2">
      <c r="A6" s="1">
        <v>3</v>
      </c>
      <c r="B6" s="3"/>
      <c r="C6" s="3"/>
      <c r="D6" s="3">
        <v>3.7</v>
      </c>
      <c r="E6" s="3"/>
      <c r="F6" s="3"/>
      <c r="G6" s="3"/>
      <c r="H6" s="3"/>
      <c r="I6" s="3">
        <v>9.8000000000000007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6.1</v>
      </c>
      <c r="D7" s="3"/>
      <c r="E7" s="3"/>
      <c r="F7" s="3"/>
      <c r="G7" s="3">
        <v>2.6</v>
      </c>
      <c r="H7" s="3">
        <v>9.4</v>
      </c>
      <c r="I7" s="3"/>
      <c r="J7" s="3"/>
      <c r="K7" s="3"/>
      <c r="L7" s="3">
        <v>4.5</v>
      </c>
      <c r="M7" s="3">
        <v>11</v>
      </c>
    </row>
    <row r="8" spans="1:13" x14ac:dyDescent="0.2">
      <c r="A8" s="1">
        <v>5</v>
      </c>
      <c r="B8" s="3">
        <v>5.8</v>
      </c>
      <c r="C8" s="3"/>
      <c r="D8" s="3"/>
      <c r="E8" s="3">
        <v>4.8</v>
      </c>
      <c r="F8" s="3">
        <v>8.1999999999999993</v>
      </c>
      <c r="G8" s="3"/>
      <c r="H8" s="3"/>
      <c r="I8" s="3"/>
      <c r="J8" s="3">
        <v>3.9</v>
      </c>
      <c r="K8" s="3">
        <v>4.2</v>
      </c>
      <c r="L8" s="3"/>
      <c r="M8" s="3"/>
    </row>
    <row r="9" spans="1:13" x14ac:dyDescent="0.2">
      <c r="A9" s="1">
        <v>6</v>
      </c>
      <c r="B9" s="3"/>
      <c r="C9" s="3"/>
      <c r="D9" s="3">
        <v>7.7</v>
      </c>
      <c r="E9" s="3"/>
      <c r="F9" s="3"/>
      <c r="G9" s="3"/>
      <c r="H9" s="3"/>
      <c r="I9" s="3">
        <v>5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10</v>
      </c>
      <c r="D10" s="3"/>
      <c r="E10" s="3"/>
      <c r="F10" s="3"/>
      <c r="G10" s="3">
        <v>3.7</v>
      </c>
      <c r="H10" s="3">
        <v>11.1</v>
      </c>
      <c r="I10" s="3"/>
      <c r="J10" s="3"/>
      <c r="K10" s="3"/>
      <c r="L10" s="3">
        <v>6.9</v>
      </c>
      <c r="M10" s="3">
        <v>8.1999999999999993</v>
      </c>
    </row>
    <row r="11" spans="1:13" x14ac:dyDescent="0.2">
      <c r="A11" s="1">
        <v>8</v>
      </c>
      <c r="B11" s="3">
        <v>5.9</v>
      </c>
      <c r="C11" s="3"/>
      <c r="D11" s="3"/>
      <c r="E11" s="3">
        <v>5.2</v>
      </c>
      <c r="F11" s="3">
        <v>7.6</v>
      </c>
      <c r="G11" s="3"/>
      <c r="H11" s="3"/>
      <c r="I11" s="3"/>
      <c r="J11" s="3">
        <v>12.6</v>
      </c>
      <c r="K11" s="3">
        <v>2.2000000000000002</v>
      </c>
      <c r="L11" s="3"/>
      <c r="M11" s="3"/>
    </row>
    <row r="12" spans="1:13" x14ac:dyDescent="0.2">
      <c r="A12" s="1">
        <v>9</v>
      </c>
      <c r="B12" s="3"/>
      <c r="C12" s="3"/>
      <c r="D12" s="3">
        <v>9.4</v>
      </c>
      <c r="E12" s="3"/>
      <c r="F12" s="3"/>
      <c r="G12" s="3"/>
      <c r="H12" s="3"/>
      <c r="I12" s="3">
        <v>5.0999999999999996</v>
      </c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>
        <v>5.5</v>
      </c>
      <c r="H13" s="3">
        <v>8.8000000000000007</v>
      </c>
      <c r="I13" s="3"/>
      <c r="J13" s="3"/>
      <c r="K13" s="3"/>
      <c r="L13" s="3"/>
      <c r="M13" s="3">
        <v>12.3</v>
      </c>
    </row>
    <row r="14" spans="1:13" x14ac:dyDescent="0.2">
      <c r="A14" s="1">
        <v>11</v>
      </c>
      <c r="B14" s="3">
        <v>5.4</v>
      </c>
      <c r="C14" s="3"/>
      <c r="D14" s="3"/>
      <c r="E14" s="3">
        <v>4.5999999999999996</v>
      </c>
      <c r="F14" s="3">
        <v>5.5</v>
      </c>
      <c r="G14" s="3"/>
      <c r="H14" s="3"/>
      <c r="I14" s="3"/>
      <c r="J14" s="3">
        <v>3.6</v>
      </c>
      <c r="K14" s="3">
        <v>6.7</v>
      </c>
      <c r="L14" s="3"/>
      <c r="M14" s="3">
        <v>12</v>
      </c>
    </row>
    <row r="15" spans="1:13" x14ac:dyDescent="0.2">
      <c r="A15" s="1">
        <v>12</v>
      </c>
      <c r="B15" s="3"/>
      <c r="C15" s="3"/>
      <c r="D15" s="3">
        <v>5.6</v>
      </c>
      <c r="E15" s="3"/>
      <c r="F15" s="3"/>
      <c r="G15" s="3"/>
      <c r="H15" s="3"/>
      <c r="I15" s="3">
        <v>7</v>
      </c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>
        <v>5.0999999999999996</v>
      </c>
      <c r="H16" s="3">
        <v>11</v>
      </c>
      <c r="I16" s="3"/>
      <c r="J16" s="3"/>
      <c r="K16" s="3"/>
      <c r="L16" s="3"/>
      <c r="M16" s="3">
        <v>12</v>
      </c>
    </row>
    <row r="17" spans="1:13" x14ac:dyDescent="0.2">
      <c r="A17" s="1">
        <v>14</v>
      </c>
      <c r="B17" s="3">
        <v>4</v>
      </c>
      <c r="C17" s="3">
        <v>6</v>
      </c>
      <c r="D17" s="3"/>
      <c r="E17" s="3">
        <v>6.6</v>
      </c>
      <c r="F17" s="3">
        <v>3.7</v>
      </c>
      <c r="G17" s="3"/>
      <c r="H17" s="3"/>
      <c r="I17" s="3"/>
      <c r="J17" s="3">
        <v>8.9</v>
      </c>
      <c r="K17" s="3">
        <v>3.8</v>
      </c>
      <c r="L17" s="3"/>
      <c r="M17" s="3"/>
    </row>
    <row r="18" spans="1:13" x14ac:dyDescent="0.2">
      <c r="A18" s="1">
        <v>15</v>
      </c>
      <c r="B18" s="3"/>
      <c r="C18" s="3"/>
      <c r="D18" s="3">
        <v>4.8</v>
      </c>
      <c r="E18" s="3"/>
      <c r="F18" s="3"/>
      <c r="G18" s="3"/>
      <c r="H18" s="3"/>
      <c r="I18" s="3">
        <v>10.1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11.1</v>
      </c>
      <c r="D19" s="3"/>
      <c r="E19" s="3"/>
      <c r="F19" s="3"/>
      <c r="G19" s="3">
        <v>9.6999999999999993</v>
      </c>
      <c r="H19" s="3">
        <v>9.6999999999999993</v>
      </c>
      <c r="I19" s="3"/>
      <c r="J19" s="3"/>
      <c r="K19" s="3"/>
      <c r="L19" s="3">
        <v>3.9</v>
      </c>
      <c r="M19" s="3">
        <v>3.6</v>
      </c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>
        <v>3.4</v>
      </c>
      <c r="K20" s="3">
        <v>4.5999999999999996</v>
      </c>
      <c r="L20" s="3"/>
      <c r="M20" s="3"/>
    </row>
    <row r="21" spans="1:13" x14ac:dyDescent="0.2">
      <c r="A21" s="1">
        <v>18</v>
      </c>
      <c r="B21" s="3">
        <v>8.5</v>
      </c>
      <c r="C21" s="3"/>
      <c r="D21" s="3">
        <v>6.4</v>
      </c>
      <c r="E21" s="3"/>
      <c r="F21" s="3"/>
      <c r="G21" s="3"/>
      <c r="H21" s="3"/>
      <c r="I21" s="3">
        <v>10.5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5.9</v>
      </c>
      <c r="D22" s="3"/>
      <c r="E22" s="3"/>
      <c r="F22" s="3"/>
      <c r="G22" s="3">
        <v>7.3</v>
      </c>
      <c r="H22" s="3">
        <v>9.3000000000000007</v>
      </c>
      <c r="I22" s="3"/>
      <c r="J22" s="3"/>
      <c r="K22" s="3"/>
      <c r="L22" s="3">
        <v>5.2</v>
      </c>
      <c r="M22" s="3">
        <v>5.3</v>
      </c>
    </row>
    <row r="23" spans="1:13" x14ac:dyDescent="0.2">
      <c r="A23" s="1">
        <v>20</v>
      </c>
      <c r="B23" s="3">
        <v>6</v>
      </c>
      <c r="C23" s="3"/>
      <c r="D23" s="3"/>
      <c r="E23" s="3"/>
      <c r="F23" s="3">
        <v>6</v>
      </c>
      <c r="G23" s="3"/>
      <c r="H23" s="3"/>
      <c r="I23" s="3"/>
      <c r="J23" s="3">
        <v>7.4</v>
      </c>
      <c r="K23" s="3">
        <v>14.2</v>
      </c>
      <c r="L23" s="3">
        <v>3.6</v>
      </c>
      <c r="M23" s="3"/>
    </row>
    <row r="24" spans="1:13" x14ac:dyDescent="0.2">
      <c r="A24" s="1">
        <v>21</v>
      </c>
      <c r="B24" s="3"/>
      <c r="C24" s="3"/>
      <c r="D24" s="3">
        <v>10.7</v>
      </c>
      <c r="E24" s="3"/>
      <c r="F24" s="3"/>
      <c r="G24" s="3"/>
      <c r="H24" s="3"/>
      <c r="I24" s="3">
        <v>10.1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5</v>
      </c>
      <c r="D25" s="3"/>
      <c r="E25" s="3"/>
      <c r="F25" s="3"/>
      <c r="G25" s="3">
        <v>16.7</v>
      </c>
      <c r="H25" s="3">
        <v>12.4</v>
      </c>
      <c r="I25" s="3"/>
      <c r="J25" s="3"/>
      <c r="K25" s="3"/>
      <c r="L25" s="3"/>
      <c r="M25" s="3">
        <v>6.3</v>
      </c>
    </row>
    <row r="26" spans="1:13" x14ac:dyDescent="0.2">
      <c r="A26" s="1">
        <v>23</v>
      </c>
      <c r="B26" s="3">
        <v>6</v>
      </c>
      <c r="C26" s="3"/>
      <c r="D26" s="3"/>
      <c r="E26" s="3">
        <v>12.5</v>
      </c>
      <c r="F26" s="3">
        <v>7</v>
      </c>
      <c r="G26" s="3"/>
      <c r="H26" s="3"/>
      <c r="I26" s="3"/>
      <c r="J26" s="3">
        <v>6.7</v>
      </c>
      <c r="K26" s="3">
        <v>10.1</v>
      </c>
      <c r="L26" s="3"/>
      <c r="M26" s="3"/>
    </row>
    <row r="27" spans="1:13" x14ac:dyDescent="0.2">
      <c r="A27" s="1">
        <v>24</v>
      </c>
      <c r="B27" s="3"/>
      <c r="C27" s="3"/>
      <c r="D27" s="3">
        <v>7.1</v>
      </c>
      <c r="E27" s="3">
        <v>7.1</v>
      </c>
      <c r="F27" s="3"/>
      <c r="G27" s="3"/>
      <c r="H27" s="3"/>
      <c r="I27" s="3">
        <v>14.6</v>
      </c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>
        <v>8.6999999999999993</v>
      </c>
      <c r="F28" s="3">
        <v>7.8</v>
      </c>
      <c r="G28" s="3"/>
      <c r="H28" s="3">
        <v>17.899999999999999</v>
      </c>
      <c r="I28" s="3"/>
      <c r="J28" s="3"/>
      <c r="K28" s="3"/>
      <c r="L28" s="3">
        <v>7.7</v>
      </c>
      <c r="M28" s="3">
        <v>5</v>
      </c>
    </row>
    <row r="29" spans="1:13" x14ac:dyDescent="0.2">
      <c r="A29" s="1">
        <v>26</v>
      </c>
      <c r="B29" s="3">
        <v>7</v>
      </c>
      <c r="C29" s="3"/>
      <c r="D29" s="3"/>
      <c r="E29" s="3">
        <v>7.2</v>
      </c>
      <c r="F29" s="3">
        <v>7.5</v>
      </c>
      <c r="G29" s="3"/>
      <c r="H29" s="3"/>
      <c r="I29" s="3"/>
      <c r="J29" s="3">
        <v>11</v>
      </c>
      <c r="K29" s="3">
        <v>9.9</v>
      </c>
      <c r="L29" s="3">
        <v>6.5</v>
      </c>
      <c r="M29" s="3"/>
    </row>
    <row r="30" spans="1:13" x14ac:dyDescent="0.2">
      <c r="A30" s="1">
        <v>27</v>
      </c>
      <c r="B30" s="3"/>
      <c r="C30" s="3"/>
      <c r="D30" s="3">
        <v>6.5</v>
      </c>
      <c r="E30" s="3"/>
      <c r="F30" s="3"/>
      <c r="G30" s="3"/>
      <c r="H30" s="3"/>
      <c r="I30" s="3">
        <v>8.6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7.7</v>
      </c>
      <c r="D31" s="3"/>
      <c r="E31" s="3"/>
      <c r="F31" s="3"/>
      <c r="G31" s="3">
        <v>6</v>
      </c>
      <c r="H31" s="3">
        <v>11.7</v>
      </c>
      <c r="I31" s="3"/>
      <c r="J31" s="3"/>
      <c r="K31" s="3"/>
      <c r="L31" s="3">
        <v>5.8</v>
      </c>
      <c r="M31" s="3">
        <v>1.5</v>
      </c>
    </row>
    <row r="32" spans="1:13" x14ac:dyDescent="0.2">
      <c r="A32" s="1">
        <v>29</v>
      </c>
      <c r="B32" s="3"/>
      <c r="C32" s="3"/>
      <c r="D32" s="3"/>
      <c r="E32" s="3">
        <v>20.6</v>
      </c>
      <c r="F32" s="3">
        <v>4.4000000000000004</v>
      </c>
      <c r="G32" s="3">
        <v>10.5</v>
      </c>
      <c r="H32" s="3"/>
      <c r="I32" s="3"/>
      <c r="J32" s="3">
        <v>6.5</v>
      </c>
      <c r="K32" s="3">
        <v>6.4</v>
      </c>
      <c r="L32" s="3"/>
      <c r="M32" s="3"/>
    </row>
    <row r="33" spans="1:13" x14ac:dyDescent="0.2">
      <c r="A33" s="1">
        <v>30</v>
      </c>
      <c r="B33" s="3"/>
      <c r="C33" s="3"/>
      <c r="D33" s="3">
        <v>5.9</v>
      </c>
      <c r="E33" s="3"/>
      <c r="F33" s="3"/>
      <c r="G33" s="3"/>
      <c r="H33" s="3"/>
      <c r="I33" s="3">
        <v>1.4</v>
      </c>
      <c r="J33" s="3"/>
      <c r="K33" s="3"/>
      <c r="L33" s="3"/>
      <c r="M33" s="3"/>
    </row>
    <row r="34" spans="1:13" x14ac:dyDescent="0.2">
      <c r="A34" s="1">
        <v>31</v>
      </c>
      <c r="B34" s="3">
        <v>7.9</v>
      </c>
      <c r="C34" s="3"/>
      <c r="D34" s="3"/>
      <c r="E34" s="3"/>
      <c r="F34" s="3"/>
      <c r="G34" s="3"/>
      <c r="H34" s="3">
        <v>12.3</v>
      </c>
      <c r="I34" s="3"/>
      <c r="J34" s="3"/>
      <c r="K34" s="3"/>
      <c r="L34" s="3"/>
      <c r="M34" s="3">
        <v>6.5</v>
      </c>
    </row>
    <row r="35" spans="1:13" x14ac:dyDescent="0.2">
      <c r="A35" s="1" t="s">
        <v>2</v>
      </c>
      <c r="B35" s="1">
        <f>MAX(B4:B34)</f>
        <v>8.5</v>
      </c>
      <c r="C35" s="1">
        <f t="shared" ref="C35:M35" si="0">MAX(C4:C34)</f>
        <v>11.1</v>
      </c>
      <c r="D35" s="1">
        <f t="shared" si="0"/>
        <v>10.7</v>
      </c>
      <c r="E35" s="1">
        <f t="shared" si="0"/>
        <v>20.6</v>
      </c>
      <c r="F35" s="1">
        <f t="shared" si="0"/>
        <v>12</v>
      </c>
      <c r="G35" s="1">
        <f t="shared" si="0"/>
        <v>16.7</v>
      </c>
      <c r="H35" s="1">
        <f t="shared" si="0"/>
        <v>17.899999999999999</v>
      </c>
      <c r="I35" s="1">
        <f t="shared" si="0"/>
        <v>14.6</v>
      </c>
      <c r="J35" s="1">
        <f t="shared" si="0"/>
        <v>12.6</v>
      </c>
      <c r="K35" s="1">
        <f t="shared" si="0"/>
        <v>14.2</v>
      </c>
      <c r="L35" s="1">
        <f t="shared" si="0"/>
        <v>7.8</v>
      </c>
      <c r="M35" s="1">
        <f t="shared" si="0"/>
        <v>12.3</v>
      </c>
    </row>
    <row r="37" spans="1:13" x14ac:dyDescent="0.2">
      <c r="A37" s="1" t="s">
        <v>3</v>
      </c>
      <c r="B37" s="1">
        <f>MAX(B4:M34)</f>
        <v>20.6</v>
      </c>
      <c r="D37" s="1" t="s">
        <v>4</v>
      </c>
      <c r="E37" s="4">
        <f>AVERAGE(B4:M34)</f>
        <v>7.390983606557378</v>
      </c>
      <c r="G37" s="1" t="s">
        <v>5</v>
      </c>
      <c r="H37" s="4">
        <f>STDEV(B4:M34)</f>
        <v>3.3247631891898459</v>
      </c>
      <c r="J37" s="1" t="s">
        <v>6</v>
      </c>
      <c r="K37" s="1">
        <f>COUNT(B4:M34)</f>
        <v>122</v>
      </c>
      <c r="L37" s="1" t="s">
        <v>12</v>
      </c>
      <c r="M37" s="4">
        <f>100*K37/122</f>
        <v>100</v>
      </c>
    </row>
    <row r="38" spans="1:13" x14ac:dyDescent="0.2">
      <c r="C38" s="1" t="s">
        <v>7</v>
      </c>
      <c r="D38" s="4">
        <f xml:space="preserve"> COUNT(B4:D34)/30*100</f>
        <v>100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103.33333333333334</v>
      </c>
    </row>
    <row r="39" spans="1:13" x14ac:dyDescent="0.2">
      <c r="A39" s="1" t="s">
        <v>11</v>
      </c>
      <c r="C39" s="4">
        <f>PERCENTILE(B4:M34,0.98)</f>
        <v>15.817999999999996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24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>
        <v>4.9000000000000004</v>
      </c>
      <c r="E4" s="3"/>
      <c r="F4" s="3"/>
      <c r="G4" s="3">
        <v>2.7</v>
      </c>
      <c r="H4" s="3">
        <v>8.9</v>
      </c>
      <c r="I4" s="3"/>
      <c r="J4" s="3"/>
      <c r="K4" s="3"/>
      <c r="L4" s="3">
        <v>3.6</v>
      </c>
      <c r="M4" s="3">
        <v>3.9</v>
      </c>
    </row>
    <row r="5" spans="1:13" x14ac:dyDescent="0.2">
      <c r="A5" s="1">
        <v>2</v>
      </c>
      <c r="B5" s="3">
        <v>7.2</v>
      </c>
      <c r="C5" s="3"/>
      <c r="D5" s="3"/>
      <c r="E5" s="3">
        <v>6.7</v>
      </c>
      <c r="F5" s="3">
        <v>7.6</v>
      </c>
      <c r="G5" s="3"/>
      <c r="H5" s="3"/>
      <c r="I5" s="3"/>
      <c r="J5" s="3">
        <v>3.1</v>
      </c>
      <c r="K5" s="3">
        <v>3.5</v>
      </c>
      <c r="L5" s="3"/>
      <c r="M5" s="3"/>
    </row>
    <row r="6" spans="1:13" x14ac:dyDescent="0.2">
      <c r="A6" s="1">
        <v>3</v>
      </c>
      <c r="B6" s="3"/>
      <c r="C6" s="3"/>
      <c r="D6" s="3">
        <v>5</v>
      </c>
      <c r="E6" s="3"/>
      <c r="F6" s="3"/>
      <c r="G6" s="3"/>
      <c r="H6" s="3"/>
      <c r="I6" s="3">
        <v>20.8</v>
      </c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>
        <v>4.0999999999999996</v>
      </c>
      <c r="H7" s="3">
        <v>15.1</v>
      </c>
      <c r="I7" s="3"/>
      <c r="J7" s="3"/>
      <c r="K7" s="3"/>
      <c r="L7" s="3">
        <v>5.8</v>
      </c>
      <c r="M7" s="3">
        <v>5.6</v>
      </c>
    </row>
    <row r="8" spans="1:13" x14ac:dyDescent="0.2">
      <c r="A8" s="1">
        <v>5</v>
      </c>
      <c r="B8" s="3">
        <v>7.3</v>
      </c>
      <c r="C8" s="3"/>
      <c r="D8" s="3"/>
      <c r="E8" s="3">
        <v>5.8</v>
      </c>
      <c r="F8" s="3">
        <v>7.9</v>
      </c>
      <c r="G8" s="3"/>
      <c r="H8" s="3"/>
      <c r="I8" s="3"/>
      <c r="J8" s="3">
        <v>4.7</v>
      </c>
      <c r="K8" s="3">
        <v>5.7</v>
      </c>
      <c r="L8" s="3"/>
      <c r="M8" s="3"/>
    </row>
    <row r="9" spans="1:13" x14ac:dyDescent="0.2">
      <c r="A9" s="1">
        <v>6</v>
      </c>
      <c r="B9" s="3"/>
      <c r="C9" s="3"/>
      <c r="D9" s="3">
        <v>7.6</v>
      </c>
      <c r="E9" s="3"/>
      <c r="F9" s="3"/>
      <c r="G9" s="3"/>
      <c r="H9" s="3"/>
      <c r="I9" s="3">
        <v>10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3.4</v>
      </c>
      <c r="H10" s="3">
        <v>12.1</v>
      </c>
      <c r="I10" s="3"/>
      <c r="J10" s="3"/>
      <c r="K10" s="3"/>
      <c r="L10" s="3">
        <v>4.4000000000000004</v>
      </c>
      <c r="M10" s="3">
        <v>8.3000000000000007</v>
      </c>
    </row>
    <row r="11" spans="1:13" x14ac:dyDescent="0.2">
      <c r="A11" s="1">
        <v>8</v>
      </c>
      <c r="B11" s="3"/>
      <c r="C11" s="3"/>
      <c r="D11" s="3"/>
      <c r="E11" s="3">
        <v>5.8</v>
      </c>
      <c r="F11" s="3">
        <v>6.2</v>
      </c>
      <c r="G11" s="3"/>
      <c r="H11" s="3"/>
      <c r="I11" s="3"/>
      <c r="J11" s="3">
        <v>11.9</v>
      </c>
      <c r="K11" s="3">
        <v>5.3</v>
      </c>
      <c r="L11" s="3"/>
      <c r="M11" s="3"/>
    </row>
    <row r="12" spans="1:13" x14ac:dyDescent="0.2">
      <c r="A12" s="1">
        <v>9</v>
      </c>
      <c r="B12" s="3">
        <v>7.7</v>
      </c>
      <c r="C12" s="3"/>
      <c r="D12" s="3">
        <v>6.5</v>
      </c>
      <c r="E12" s="3"/>
      <c r="F12" s="3"/>
      <c r="G12" s="3"/>
      <c r="H12" s="3"/>
      <c r="I12" s="3">
        <v>6</v>
      </c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>
        <v>6.9</v>
      </c>
      <c r="H13" s="3">
        <v>5.6</v>
      </c>
      <c r="I13" s="3"/>
      <c r="J13" s="3"/>
      <c r="K13" s="3"/>
      <c r="L13" s="3">
        <v>10.5</v>
      </c>
      <c r="M13" s="3">
        <v>8.5</v>
      </c>
    </row>
    <row r="14" spans="1:13" x14ac:dyDescent="0.2">
      <c r="A14" s="1">
        <v>11</v>
      </c>
      <c r="B14" s="3"/>
      <c r="C14" s="3"/>
      <c r="D14" s="3"/>
      <c r="E14" s="3">
        <v>8</v>
      </c>
      <c r="F14" s="3">
        <v>6.9</v>
      </c>
      <c r="G14" s="3"/>
      <c r="H14" s="3"/>
      <c r="I14" s="3"/>
      <c r="J14" s="3">
        <v>4.8</v>
      </c>
      <c r="K14" s="3">
        <v>5.9</v>
      </c>
      <c r="L14" s="3"/>
      <c r="M14" s="3"/>
    </row>
    <row r="15" spans="1:13" x14ac:dyDescent="0.2">
      <c r="A15" s="1">
        <v>12</v>
      </c>
      <c r="B15" s="3"/>
      <c r="C15" s="3">
        <v>5</v>
      </c>
      <c r="D15" s="3">
        <v>5.7</v>
      </c>
      <c r="E15" s="3"/>
      <c r="F15" s="3"/>
      <c r="G15" s="3"/>
      <c r="H15" s="3"/>
      <c r="I15" s="3">
        <v>9.6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9.1</v>
      </c>
      <c r="D16" s="3"/>
      <c r="E16" s="3"/>
      <c r="F16" s="3"/>
      <c r="G16" s="3">
        <v>6</v>
      </c>
      <c r="H16" s="3">
        <v>11.3</v>
      </c>
      <c r="I16" s="3"/>
      <c r="J16" s="3"/>
      <c r="K16" s="3"/>
      <c r="L16" s="3">
        <v>8.6</v>
      </c>
      <c r="M16" s="3">
        <v>14.4</v>
      </c>
    </row>
    <row r="17" spans="1:13" x14ac:dyDescent="0.2">
      <c r="A17" s="1">
        <v>14</v>
      </c>
      <c r="B17" s="3"/>
      <c r="C17" s="3">
        <v>6.1</v>
      </c>
      <c r="D17" s="3"/>
      <c r="E17" s="3">
        <v>5.5</v>
      </c>
      <c r="F17" s="3">
        <v>5.3</v>
      </c>
      <c r="G17" s="3"/>
      <c r="H17" s="3"/>
      <c r="I17" s="3"/>
      <c r="J17" s="3">
        <v>11.6</v>
      </c>
      <c r="K17" s="3">
        <v>4.3</v>
      </c>
      <c r="L17" s="3"/>
      <c r="M17" s="3"/>
    </row>
    <row r="18" spans="1:13" x14ac:dyDescent="0.2">
      <c r="A18" s="1">
        <v>15</v>
      </c>
      <c r="B18" s="3"/>
      <c r="C18" s="3">
        <v>5.3</v>
      </c>
      <c r="D18" s="3">
        <v>7.1</v>
      </c>
      <c r="E18" s="3"/>
      <c r="F18" s="3"/>
      <c r="G18" s="3"/>
      <c r="H18" s="3"/>
      <c r="I18" s="3">
        <v>14.6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6.8</v>
      </c>
      <c r="D19" s="3"/>
      <c r="E19" s="3"/>
      <c r="F19" s="3"/>
      <c r="G19" s="3">
        <v>8.1999999999999993</v>
      </c>
      <c r="H19" s="3">
        <v>9.3000000000000007</v>
      </c>
      <c r="I19" s="3"/>
      <c r="J19" s="3"/>
      <c r="K19" s="3"/>
      <c r="L19" s="3">
        <v>6.1</v>
      </c>
      <c r="M19" s="3">
        <v>7.4</v>
      </c>
    </row>
    <row r="20" spans="1:13" x14ac:dyDescent="0.2">
      <c r="A20" s="1">
        <v>17</v>
      </c>
      <c r="B20" s="3"/>
      <c r="C20" s="3">
        <v>7.1</v>
      </c>
      <c r="D20" s="3"/>
      <c r="E20" s="3">
        <v>7.3</v>
      </c>
      <c r="F20" s="3">
        <v>6.1</v>
      </c>
      <c r="G20" s="3"/>
      <c r="H20" s="3"/>
      <c r="I20" s="3"/>
      <c r="J20" s="3">
        <v>7.2</v>
      </c>
      <c r="K20" s="3">
        <v>7</v>
      </c>
      <c r="L20" s="3"/>
      <c r="M20" s="3"/>
    </row>
    <row r="21" spans="1:13" x14ac:dyDescent="0.2">
      <c r="A21" s="1">
        <v>18</v>
      </c>
      <c r="B21" s="3"/>
      <c r="C21" s="3">
        <v>4.0999999999999996</v>
      </c>
      <c r="D21" s="3">
        <v>7.6</v>
      </c>
      <c r="E21" s="3"/>
      <c r="F21" s="3"/>
      <c r="G21" s="3"/>
      <c r="H21" s="3"/>
      <c r="I21" s="3">
        <v>7.6</v>
      </c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>
        <v>8</v>
      </c>
      <c r="H22" s="3">
        <v>5.0999999999999996</v>
      </c>
      <c r="I22" s="3"/>
      <c r="J22" s="3"/>
      <c r="K22" s="3"/>
      <c r="L22" s="3">
        <v>9</v>
      </c>
      <c r="M22" s="3">
        <v>9.4</v>
      </c>
    </row>
    <row r="23" spans="1:13" x14ac:dyDescent="0.2">
      <c r="A23" s="1">
        <v>20</v>
      </c>
      <c r="B23" s="3">
        <v>8.3000000000000007</v>
      </c>
      <c r="C23" s="3"/>
      <c r="D23" s="3"/>
      <c r="E23" s="3">
        <v>8.9</v>
      </c>
      <c r="F23" s="3">
        <v>7.7</v>
      </c>
      <c r="G23" s="3"/>
      <c r="H23" s="3"/>
      <c r="I23" s="3"/>
      <c r="J23" s="3">
        <v>6.9</v>
      </c>
      <c r="K23" s="3">
        <v>12.8</v>
      </c>
      <c r="L23" s="3"/>
      <c r="M23" s="3"/>
    </row>
    <row r="24" spans="1:13" x14ac:dyDescent="0.2">
      <c r="A24" s="1">
        <v>21</v>
      </c>
      <c r="B24" s="3"/>
      <c r="C24" s="3"/>
      <c r="D24" s="3">
        <v>14.3</v>
      </c>
      <c r="E24" s="3"/>
      <c r="F24" s="3"/>
      <c r="G24" s="3"/>
      <c r="H24" s="3"/>
      <c r="I24" s="3">
        <v>6.7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6.5</v>
      </c>
      <c r="D25" s="3"/>
      <c r="E25" s="3"/>
      <c r="F25" s="3"/>
      <c r="G25" s="3">
        <v>8.5</v>
      </c>
      <c r="H25" s="3">
        <v>13.1</v>
      </c>
      <c r="I25" s="3"/>
      <c r="J25" s="3"/>
      <c r="K25" s="3"/>
      <c r="L25" s="3">
        <v>9.4</v>
      </c>
      <c r="M25" s="3">
        <v>5.0999999999999996</v>
      </c>
    </row>
    <row r="26" spans="1:13" x14ac:dyDescent="0.2">
      <c r="A26" s="1">
        <v>23</v>
      </c>
      <c r="B26" s="3">
        <v>10.8</v>
      </c>
      <c r="C26" s="3">
        <v>5.4</v>
      </c>
      <c r="D26" s="3"/>
      <c r="E26" s="3">
        <v>11.4</v>
      </c>
      <c r="F26" s="3">
        <v>7.6</v>
      </c>
      <c r="G26" s="3"/>
      <c r="H26" s="3"/>
      <c r="I26" s="3"/>
      <c r="J26" s="3">
        <v>7.3</v>
      </c>
      <c r="K26" s="3">
        <v>11.2</v>
      </c>
      <c r="L26" s="3"/>
      <c r="M26" s="3"/>
    </row>
    <row r="27" spans="1:13" x14ac:dyDescent="0.2">
      <c r="A27" s="1">
        <v>24</v>
      </c>
      <c r="B27" s="3"/>
      <c r="C27" s="3"/>
      <c r="D27" s="3">
        <v>11</v>
      </c>
      <c r="E27" s="3"/>
      <c r="F27" s="3"/>
      <c r="G27" s="3"/>
      <c r="H27" s="3"/>
      <c r="I27" s="3">
        <v>15.3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11.9</v>
      </c>
      <c r="D28" s="3"/>
      <c r="E28" s="3"/>
      <c r="F28" s="3"/>
      <c r="G28" s="3"/>
      <c r="H28" s="3">
        <v>10.9</v>
      </c>
      <c r="I28" s="3"/>
      <c r="J28" s="3"/>
      <c r="K28" s="3"/>
      <c r="L28" s="3">
        <v>3.9</v>
      </c>
      <c r="M28" s="3">
        <v>4.5999999999999996</v>
      </c>
    </row>
    <row r="29" spans="1:13" x14ac:dyDescent="0.2">
      <c r="A29" s="1">
        <v>26</v>
      </c>
      <c r="B29" s="3">
        <v>14.8</v>
      </c>
      <c r="C29" s="3">
        <v>6.8</v>
      </c>
      <c r="D29" s="3"/>
      <c r="E29" s="3">
        <v>6.3</v>
      </c>
      <c r="F29" s="3">
        <v>10.3</v>
      </c>
      <c r="G29" s="3"/>
      <c r="H29" s="3"/>
      <c r="I29" s="3"/>
      <c r="J29" s="3">
        <v>7.7</v>
      </c>
      <c r="K29" s="3">
        <v>14.6</v>
      </c>
      <c r="L29" s="3"/>
      <c r="M29" s="3"/>
    </row>
    <row r="30" spans="1:13" x14ac:dyDescent="0.2">
      <c r="A30" s="1">
        <v>27</v>
      </c>
      <c r="B30" s="3"/>
      <c r="C30" s="3"/>
      <c r="D30" s="3">
        <v>4.5</v>
      </c>
      <c r="E30" s="3"/>
      <c r="F30" s="3"/>
      <c r="G30" s="3"/>
      <c r="H30" s="3"/>
      <c r="I30" s="3">
        <v>4.5999999999999996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5.6</v>
      </c>
      <c r="D31" s="3"/>
      <c r="E31" s="3"/>
      <c r="F31" s="3"/>
      <c r="G31" s="3">
        <v>5.5</v>
      </c>
      <c r="H31" s="3">
        <v>11.1</v>
      </c>
      <c r="I31" s="3"/>
      <c r="J31" s="3"/>
      <c r="K31" s="3"/>
      <c r="L31" s="3">
        <v>6.4</v>
      </c>
      <c r="M31" s="3">
        <v>18.3</v>
      </c>
    </row>
    <row r="32" spans="1:13" x14ac:dyDescent="0.2">
      <c r="A32" s="1">
        <v>29</v>
      </c>
      <c r="B32" s="3">
        <v>3.4</v>
      </c>
      <c r="C32" s="3"/>
      <c r="D32" s="3"/>
      <c r="E32" s="3">
        <v>12.9</v>
      </c>
      <c r="F32" s="3">
        <v>3.8</v>
      </c>
      <c r="G32" s="3">
        <v>7.1</v>
      </c>
      <c r="H32" s="3"/>
      <c r="I32" s="3"/>
      <c r="J32" s="3">
        <v>7.6</v>
      </c>
      <c r="K32" s="3">
        <v>7</v>
      </c>
      <c r="L32" s="3"/>
      <c r="M32" s="3"/>
    </row>
    <row r="33" spans="1:13" x14ac:dyDescent="0.2">
      <c r="A33" s="1">
        <v>30</v>
      </c>
      <c r="B33" s="3"/>
      <c r="C33" s="3"/>
      <c r="D33" s="3">
        <v>5.3</v>
      </c>
      <c r="E33" s="3"/>
      <c r="F33" s="3"/>
      <c r="G33" s="3"/>
      <c r="H33" s="3"/>
      <c r="I33" s="3">
        <v>3.2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17.3</v>
      </c>
      <c r="I34" s="3"/>
      <c r="J34" s="3"/>
      <c r="K34" s="3"/>
      <c r="L34" s="3"/>
      <c r="M34" s="3">
        <v>3.8</v>
      </c>
    </row>
    <row r="35" spans="1:13" x14ac:dyDescent="0.2">
      <c r="A35" s="1" t="s">
        <v>2</v>
      </c>
      <c r="B35" s="1">
        <f>MAX(B4:B34)</f>
        <v>14.8</v>
      </c>
      <c r="C35" s="1">
        <f t="shared" ref="C35:M35" si="0">MAX(C4:C34)</f>
        <v>11.9</v>
      </c>
      <c r="D35" s="1">
        <f t="shared" si="0"/>
        <v>14.3</v>
      </c>
      <c r="E35" s="1">
        <f t="shared" si="0"/>
        <v>12.9</v>
      </c>
      <c r="F35" s="1">
        <f t="shared" si="0"/>
        <v>10.3</v>
      </c>
      <c r="G35" s="1">
        <f t="shared" si="0"/>
        <v>8.5</v>
      </c>
      <c r="H35" s="1">
        <f t="shared" si="0"/>
        <v>17.3</v>
      </c>
      <c r="I35" s="1">
        <f t="shared" si="0"/>
        <v>20.8</v>
      </c>
      <c r="J35" s="1">
        <f t="shared" si="0"/>
        <v>11.9</v>
      </c>
      <c r="K35" s="1">
        <f t="shared" si="0"/>
        <v>14.6</v>
      </c>
      <c r="L35" s="1">
        <f t="shared" si="0"/>
        <v>10.5</v>
      </c>
      <c r="M35" s="1">
        <f t="shared" si="0"/>
        <v>18.3</v>
      </c>
    </row>
    <row r="37" spans="1:13" x14ac:dyDescent="0.2">
      <c r="A37" s="1" t="s">
        <v>3</v>
      </c>
      <c r="B37" s="1">
        <f>MAX(B4:M34)</f>
        <v>20.8</v>
      </c>
      <c r="D37" s="1" t="s">
        <v>4</v>
      </c>
      <c r="E37" s="4">
        <f>AVERAGE(B4:M34)</f>
        <v>7.8065573770491783</v>
      </c>
      <c r="G37" s="1" t="s">
        <v>5</v>
      </c>
      <c r="H37" s="4">
        <f>STDEV(B4:M34)</f>
        <v>3.4363813781388637</v>
      </c>
      <c r="J37" s="1" t="s">
        <v>6</v>
      </c>
      <c r="K37" s="1">
        <f>COUNT(B4:M34)</f>
        <v>122</v>
      </c>
      <c r="L37" s="1" t="s">
        <v>12</v>
      </c>
      <c r="M37" s="4">
        <f>100*K37/122</f>
        <v>100</v>
      </c>
    </row>
    <row r="38" spans="1:13" x14ac:dyDescent="0.2">
      <c r="C38" s="1" t="s">
        <v>7</v>
      </c>
      <c r="D38" s="4">
        <f xml:space="preserve"> COUNT(B4:D34)/30*100</f>
        <v>100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103.33333333333334</v>
      </c>
    </row>
    <row r="39" spans="1:13" x14ac:dyDescent="0.2">
      <c r="A39" s="1" t="s">
        <v>11</v>
      </c>
      <c r="C39" s="4">
        <f>PERCENTILE(B4:M34,0.98)</f>
        <v>16.459999999999997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" sqref="B10:B1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25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6.4</v>
      </c>
      <c r="D4" s="3"/>
      <c r="E4" s="3"/>
      <c r="F4" s="3"/>
      <c r="G4" s="3">
        <v>1.7</v>
      </c>
      <c r="H4" s="3">
        <v>10.6</v>
      </c>
      <c r="I4" s="3"/>
      <c r="J4" s="3"/>
      <c r="K4" s="3"/>
      <c r="L4" s="3"/>
      <c r="M4" s="3">
        <v>5.4</v>
      </c>
    </row>
    <row r="5" spans="1:13" x14ac:dyDescent="0.2">
      <c r="A5" s="1">
        <v>2</v>
      </c>
      <c r="B5" s="3">
        <v>7.6</v>
      </c>
      <c r="C5" s="3"/>
      <c r="D5" s="3"/>
      <c r="E5" s="3"/>
      <c r="F5" s="3"/>
      <c r="G5" s="3"/>
      <c r="H5" s="3"/>
      <c r="I5" s="3"/>
      <c r="J5" s="3">
        <v>2.8</v>
      </c>
      <c r="K5" s="3">
        <v>6.6</v>
      </c>
      <c r="L5" s="3"/>
      <c r="M5" s="3">
        <v>3.4</v>
      </c>
    </row>
    <row r="6" spans="1:13" x14ac:dyDescent="0.2">
      <c r="A6" s="1">
        <v>3</v>
      </c>
      <c r="B6" s="3"/>
      <c r="C6" s="3"/>
      <c r="D6" s="3">
        <v>5.2</v>
      </c>
      <c r="E6" s="3"/>
      <c r="F6" s="3"/>
      <c r="G6" s="3"/>
      <c r="H6" s="3"/>
      <c r="I6" s="3">
        <v>14.1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5.5</v>
      </c>
      <c r="D7" s="3"/>
      <c r="E7" s="3"/>
      <c r="F7" s="3"/>
      <c r="G7" s="3">
        <v>4.7</v>
      </c>
      <c r="H7" s="3">
        <v>7.2</v>
      </c>
      <c r="I7" s="3"/>
      <c r="J7" s="3"/>
      <c r="K7" s="3"/>
      <c r="L7" s="3"/>
      <c r="M7" s="3">
        <v>7.6</v>
      </c>
    </row>
    <row r="8" spans="1:13" x14ac:dyDescent="0.2">
      <c r="A8" s="1">
        <v>5</v>
      </c>
      <c r="B8" s="3"/>
      <c r="C8" s="3"/>
      <c r="D8" s="3"/>
      <c r="E8" s="3"/>
      <c r="F8" s="3">
        <v>11.3</v>
      </c>
      <c r="G8" s="3"/>
      <c r="H8" s="3"/>
      <c r="I8" s="3"/>
      <c r="J8" s="3">
        <v>6.6</v>
      </c>
      <c r="K8" s="3">
        <v>5</v>
      </c>
      <c r="L8" s="3"/>
      <c r="M8" s="3">
        <v>11.5</v>
      </c>
    </row>
    <row r="9" spans="1:13" x14ac:dyDescent="0.2">
      <c r="A9" s="1">
        <v>6</v>
      </c>
      <c r="B9" s="3"/>
      <c r="C9" s="3"/>
      <c r="D9" s="3">
        <v>13.2</v>
      </c>
      <c r="E9" s="3"/>
      <c r="F9" s="3"/>
      <c r="G9" s="3"/>
      <c r="H9" s="3"/>
      <c r="I9" s="3">
        <v>14.1</v>
      </c>
      <c r="J9" s="3"/>
      <c r="K9" s="3"/>
      <c r="L9" s="3"/>
      <c r="M9" s="3">
        <v>5.2</v>
      </c>
    </row>
    <row r="10" spans="1:13" x14ac:dyDescent="0.2">
      <c r="A10" s="1">
        <v>7</v>
      </c>
      <c r="B10" s="3"/>
      <c r="C10" s="3">
        <v>8.4</v>
      </c>
      <c r="D10" s="3"/>
      <c r="E10" s="3"/>
      <c r="F10" s="3"/>
      <c r="G10" s="3">
        <v>6.8</v>
      </c>
      <c r="H10" s="3">
        <v>9.1</v>
      </c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/>
      <c r="F11" s="3">
        <v>8.8000000000000007</v>
      </c>
      <c r="G11" s="3"/>
      <c r="H11" s="3"/>
      <c r="I11" s="3"/>
      <c r="J11" s="3"/>
      <c r="K11" s="3">
        <v>8.5</v>
      </c>
      <c r="L11" s="3"/>
      <c r="M11" s="3">
        <v>12.1</v>
      </c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>
        <v>8.6999999999999993</v>
      </c>
      <c r="J12" s="3"/>
      <c r="K12" s="3"/>
      <c r="L12" s="3"/>
      <c r="M12" s="3">
        <v>9.5</v>
      </c>
    </row>
    <row r="13" spans="1:13" x14ac:dyDescent="0.2">
      <c r="A13" s="1">
        <v>10</v>
      </c>
      <c r="B13" s="3"/>
      <c r="C13" s="3">
        <v>6.5</v>
      </c>
      <c r="D13" s="3"/>
      <c r="E13" s="3"/>
      <c r="F13" s="3"/>
      <c r="G13" s="3">
        <v>4.2</v>
      </c>
      <c r="H13" s="3">
        <v>13.1</v>
      </c>
      <c r="I13" s="3"/>
      <c r="J13" s="3"/>
      <c r="K13" s="3"/>
      <c r="L13" s="3"/>
      <c r="M13" s="3">
        <v>9.4</v>
      </c>
    </row>
    <row r="14" spans="1:13" x14ac:dyDescent="0.2">
      <c r="A14" s="1">
        <v>11</v>
      </c>
      <c r="B14" s="3"/>
      <c r="C14" s="3"/>
      <c r="D14" s="3"/>
      <c r="E14" s="3"/>
      <c r="F14" s="3">
        <v>6.7</v>
      </c>
      <c r="G14" s="3"/>
      <c r="H14" s="3"/>
      <c r="I14" s="3"/>
      <c r="J14" s="3">
        <v>5.4</v>
      </c>
      <c r="K14" s="3">
        <v>4.4000000000000004</v>
      </c>
      <c r="L14" s="3"/>
      <c r="M14" s="3"/>
    </row>
    <row r="15" spans="1:13" x14ac:dyDescent="0.2">
      <c r="A15" s="1">
        <v>12</v>
      </c>
      <c r="B15" s="3"/>
      <c r="C15" s="3"/>
      <c r="D15" s="3"/>
      <c r="E15" s="3">
        <v>6.2</v>
      </c>
      <c r="F15" s="3"/>
      <c r="G15" s="3"/>
      <c r="H15" s="3"/>
      <c r="I15" s="3">
        <v>9.1999999999999993</v>
      </c>
      <c r="J15" s="3">
        <v>5.7</v>
      </c>
      <c r="K15" s="3"/>
      <c r="L15" s="3"/>
      <c r="M15" s="3"/>
    </row>
    <row r="16" spans="1:13" x14ac:dyDescent="0.2">
      <c r="A16" s="1">
        <v>13</v>
      </c>
      <c r="B16" s="3"/>
      <c r="C16" s="3">
        <v>12.7</v>
      </c>
      <c r="D16" s="3"/>
      <c r="E16" s="3"/>
      <c r="F16" s="3"/>
      <c r="G16" s="3"/>
      <c r="H16" s="3">
        <v>12</v>
      </c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>
        <v>4</v>
      </c>
      <c r="G17" s="3"/>
      <c r="H17" s="3"/>
      <c r="I17" s="3"/>
      <c r="J17" s="3">
        <v>9.1</v>
      </c>
      <c r="K17" s="3">
        <v>4</v>
      </c>
      <c r="L17" s="3"/>
      <c r="M17" s="3"/>
    </row>
    <row r="18" spans="1:13" x14ac:dyDescent="0.2">
      <c r="A18" s="1">
        <v>15</v>
      </c>
      <c r="B18" s="3"/>
      <c r="C18" s="3"/>
      <c r="D18" s="3">
        <v>4.5</v>
      </c>
      <c r="E18" s="3">
        <v>4.2</v>
      </c>
      <c r="F18" s="3"/>
      <c r="G18" s="3"/>
      <c r="H18" s="3"/>
      <c r="I18" s="3">
        <v>10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14.4</v>
      </c>
      <c r="D19" s="3">
        <v>6.7</v>
      </c>
      <c r="E19" s="3"/>
      <c r="F19" s="3"/>
      <c r="G19" s="3">
        <v>9.9</v>
      </c>
      <c r="H19" s="3">
        <v>12.4</v>
      </c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>
        <v>16.3</v>
      </c>
      <c r="E20" s="3"/>
      <c r="F20" s="3">
        <v>6.8</v>
      </c>
      <c r="G20" s="3"/>
      <c r="H20" s="3"/>
      <c r="I20" s="3"/>
      <c r="J20" s="3">
        <v>12.5</v>
      </c>
      <c r="K20" s="3">
        <v>8.1</v>
      </c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>
        <v>13.4</v>
      </c>
      <c r="J21" s="3"/>
      <c r="K21" s="3"/>
      <c r="L21" s="3">
        <v>4</v>
      </c>
      <c r="M21" s="3"/>
    </row>
    <row r="22" spans="1:13" x14ac:dyDescent="0.2">
      <c r="A22" s="1">
        <v>19</v>
      </c>
      <c r="B22" s="3"/>
      <c r="C22" s="3">
        <v>7.2</v>
      </c>
      <c r="D22" s="3"/>
      <c r="E22" s="3"/>
      <c r="F22" s="3"/>
      <c r="G22" s="3">
        <v>9.1</v>
      </c>
      <c r="H22" s="3">
        <v>5.7</v>
      </c>
      <c r="I22" s="3"/>
      <c r="J22" s="3"/>
      <c r="K22" s="3"/>
      <c r="L22" s="3">
        <v>8.8000000000000007</v>
      </c>
      <c r="M22" s="3"/>
    </row>
    <row r="23" spans="1:13" x14ac:dyDescent="0.2">
      <c r="A23" s="1">
        <v>20</v>
      </c>
      <c r="B23" s="3"/>
      <c r="C23" s="3">
        <v>7.5</v>
      </c>
      <c r="D23" s="3"/>
      <c r="E23" s="3"/>
      <c r="F23" s="3">
        <v>7.6</v>
      </c>
      <c r="G23" s="3"/>
      <c r="H23" s="3"/>
      <c r="I23" s="3"/>
      <c r="J23" s="3">
        <v>13.3</v>
      </c>
      <c r="K23" s="3">
        <v>7.6</v>
      </c>
      <c r="L23" s="3">
        <v>10</v>
      </c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>
        <v>12.9</v>
      </c>
      <c r="H24" s="3"/>
      <c r="I24" s="3">
        <v>6.8</v>
      </c>
      <c r="J24" s="3"/>
      <c r="K24" s="3"/>
      <c r="L24" s="3">
        <v>6.7</v>
      </c>
      <c r="M24" s="3"/>
    </row>
    <row r="25" spans="1:13" x14ac:dyDescent="0.2">
      <c r="A25" s="1">
        <v>22</v>
      </c>
      <c r="B25" s="3"/>
      <c r="C25" s="3">
        <v>6.8</v>
      </c>
      <c r="D25" s="3">
        <v>7.3</v>
      </c>
      <c r="E25" s="3"/>
      <c r="F25" s="3"/>
      <c r="G25" s="3">
        <v>11.4</v>
      </c>
      <c r="H25" s="3">
        <v>4.5</v>
      </c>
      <c r="I25" s="3"/>
      <c r="J25" s="3"/>
      <c r="K25" s="3"/>
      <c r="L25" s="3">
        <v>9.1999999999999993</v>
      </c>
      <c r="M25" s="3"/>
    </row>
    <row r="26" spans="1:13" x14ac:dyDescent="0.2">
      <c r="A26" s="1">
        <v>23</v>
      </c>
      <c r="B26" s="3"/>
      <c r="C26" s="3"/>
      <c r="D26" s="3"/>
      <c r="E26" s="3"/>
      <c r="F26" s="3">
        <v>10.6</v>
      </c>
      <c r="G26" s="3">
        <v>14.3</v>
      </c>
      <c r="H26" s="3"/>
      <c r="I26" s="3"/>
      <c r="J26" s="3">
        <v>9.4</v>
      </c>
      <c r="K26" s="3"/>
      <c r="L26" s="3"/>
      <c r="M26" s="3">
        <v>4.7</v>
      </c>
    </row>
    <row r="27" spans="1:13" x14ac:dyDescent="0.2">
      <c r="A27" s="1">
        <v>24</v>
      </c>
      <c r="B27" s="3"/>
      <c r="C27" s="3">
        <v>4.8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>
        <v>7.2</v>
      </c>
      <c r="D28" s="3">
        <v>0.3</v>
      </c>
      <c r="E28" s="3"/>
      <c r="F28" s="3"/>
      <c r="G28" s="3">
        <v>4.5</v>
      </c>
      <c r="H28" s="3">
        <v>10.4</v>
      </c>
      <c r="I28" s="3"/>
      <c r="J28" s="3"/>
      <c r="K28" s="3"/>
      <c r="L28" s="3">
        <v>4.7</v>
      </c>
      <c r="M28" s="3">
        <v>4</v>
      </c>
    </row>
    <row r="29" spans="1:13" x14ac:dyDescent="0.2">
      <c r="A29" s="1">
        <v>26</v>
      </c>
      <c r="B29" s="3">
        <v>6.9</v>
      </c>
      <c r="C29" s="3">
        <v>5.9</v>
      </c>
      <c r="D29" s="3">
        <v>18.2</v>
      </c>
      <c r="E29" s="3"/>
      <c r="F29" s="3">
        <v>8.8000000000000007</v>
      </c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>
        <v>6.7</v>
      </c>
      <c r="D30" s="3">
        <v>6.4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3">
        <v>4.7</v>
      </c>
      <c r="D31" s="3">
        <v>4.4000000000000004</v>
      </c>
      <c r="E31" s="3"/>
      <c r="F31" s="3"/>
      <c r="G31" s="3">
        <v>4.2</v>
      </c>
      <c r="H31" s="3">
        <v>8.6</v>
      </c>
      <c r="I31" s="3"/>
      <c r="J31" s="3"/>
      <c r="K31" s="3"/>
      <c r="L31" s="3"/>
      <c r="M31" s="3">
        <v>2.1</v>
      </c>
    </row>
    <row r="32" spans="1:13" x14ac:dyDescent="0.2">
      <c r="A32" s="1">
        <v>29</v>
      </c>
      <c r="B32" s="3">
        <v>5.0999999999999996</v>
      </c>
      <c r="C32" s="3"/>
      <c r="D32" s="3"/>
      <c r="E32" s="3">
        <v>5.6</v>
      </c>
      <c r="F32" s="3">
        <v>2.8</v>
      </c>
      <c r="G32" s="3"/>
      <c r="H32" s="3"/>
      <c r="I32" s="3">
        <v>8.8000000000000007</v>
      </c>
      <c r="J32" s="3"/>
      <c r="K32" s="3"/>
      <c r="L32" s="3">
        <v>7.5</v>
      </c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3.1</v>
      </c>
      <c r="J33" s="3"/>
      <c r="K33" s="3"/>
      <c r="L33" s="3">
        <v>3.8</v>
      </c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13.8</v>
      </c>
      <c r="I34" s="3">
        <v>4</v>
      </c>
      <c r="J34" s="3"/>
      <c r="K34" s="3"/>
      <c r="L34" s="3"/>
      <c r="M34" s="3">
        <v>7.4</v>
      </c>
    </row>
    <row r="35" spans="1:13" x14ac:dyDescent="0.2">
      <c r="A35" s="1" t="s">
        <v>2</v>
      </c>
      <c r="B35" s="1">
        <f>MAX(B4:B34)</f>
        <v>7.6</v>
      </c>
      <c r="C35" s="1">
        <f t="shared" ref="C35:M35" si="0">MAX(C4:C34)</f>
        <v>14.4</v>
      </c>
      <c r="D35" s="1">
        <f t="shared" si="0"/>
        <v>18.2</v>
      </c>
      <c r="E35" s="1">
        <f t="shared" si="0"/>
        <v>6.2</v>
      </c>
      <c r="F35" s="1">
        <f t="shared" si="0"/>
        <v>11.3</v>
      </c>
      <c r="G35" s="1">
        <f t="shared" si="0"/>
        <v>14.3</v>
      </c>
      <c r="H35" s="1">
        <f t="shared" si="0"/>
        <v>13.8</v>
      </c>
      <c r="I35" s="1">
        <f t="shared" si="0"/>
        <v>14.1</v>
      </c>
      <c r="J35" s="1">
        <f t="shared" si="0"/>
        <v>13.3</v>
      </c>
      <c r="K35" s="1">
        <f t="shared" si="0"/>
        <v>8.5</v>
      </c>
      <c r="L35" s="1">
        <f t="shared" si="0"/>
        <v>10</v>
      </c>
      <c r="M35" s="1">
        <f t="shared" si="0"/>
        <v>12.1</v>
      </c>
    </row>
    <row r="37" spans="1:13" x14ac:dyDescent="0.2">
      <c r="A37" s="1" t="s">
        <v>3</v>
      </c>
      <c r="B37" s="1">
        <f>MAX(B4:M34)</f>
        <v>18.2</v>
      </c>
      <c r="D37" s="1" t="s">
        <v>4</v>
      </c>
      <c r="E37" s="4">
        <f>AVERAGE(B4:M34)</f>
        <v>7.7311320754716952</v>
      </c>
      <c r="G37" s="1" t="s">
        <v>5</v>
      </c>
      <c r="H37" s="4">
        <f>STDEV(B4:M34)</f>
        <v>3.4656783355134269</v>
      </c>
      <c r="J37" s="1" t="s">
        <v>6</v>
      </c>
      <c r="K37" s="1">
        <f>COUNT(B4:M34)</f>
        <v>106</v>
      </c>
      <c r="L37" s="1" t="s">
        <v>12</v>
      </c>
      <c r="M37" s="4">
        <f>100*K37/122</f>
        <v>86.885245901639351</v>
      </c>
    </row>
    <row r="38" spans="1:13" x14ac:dyDescent="0.2">
      <c r="C38" s="1" t="s">
        <v>7</v>
      </c>
      <c r="D38" s="4">
        <f xml:space="preserve"> COUNT(B4:D34)/30*100</f>
        <v>90</v>
      </c>
      <c r="F38" s="1" t="s">
        <v>8</v>
      </c>
      <c r="G38" s="4">
        <f xml:space="preserve"> COUNT(E4:G34)/30*100</f>
        <v>76.666666666666671</v>
      </c>
      <c r="I38" s="1" t="s">
        <v>9</v>
      </c>
      <c r="J38" s="4">
        <f xml:space="preserve"> COUNT(H4:J34)/30*100</f>
        <v>96.666666666666671</v>
      </c>
      <c r="L38" s="1" t="s">
        <v>10</v>
      </c>
      <c r="M38" s="4">
        <f xml:space="preserve"> COUNT(K4:M34)/30*100</f>
        <v>90</v>
      </c>
    </row>
    <row r="39" spans="1:13" x14ac:dyDescent="0.2">
      <c r="A39" s="1" t="s">
        <v>11</v>
      </c>
      <c r="C39" s="4">
        <f>PERCENTILE(B4:M34,0.98)</f>
        <v>14.389999999999999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26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>
        <v>18.7</v>
      </c>
      <c r="C4" s="3">
        <v>9.1999999999999993</v>
      </c>
      <c r="D4" s="3">
        <v>6.6</v>
      </c>
      <c r="E4" s="3">
        <v>8.4</v>
      </c>
      <c r="F4" s="3">
        <v>5.9</v>
      </c>
      <c r="G4" s="3">
        <v>4</v>
      </c>
      <c r="H4" s="3">
        <v>8.4</v>
      </c>
      <c r="I4" s="3">
        <v>20</v>
      </c>
      <c r="J4" s="3">
        <v>6.6</v>
      </c>
      <c r="K4" s="3">
        <v>6.4</v>
      </c>
      <c r="L4" s="3">
        <v>3.7</v>
      </c>
      <c r="M4" s="3">
        <v>8.1999999999999993</v>
      </c>
    </row>
    <row r="5" spans="1:13" x14ac:dyDescent="0.2">
      <c r="A5" s="1">
        <v>2</v>
      </c>
      <c r="B5" s="3">
        <v>8.6999999999999993</v>
      </c>
      <c r="C5" s="3">
        <v>6.7</v>
      </c>
      <c r="D5" s="3">
        <v>7.2</v>
      </c>
      <c r="E5" s="3">
        <v>11.8</v>
      </c>
      <c r="F5" s="3">
        <v>9.5</v>
      </c>
      <c r="G5" s="3">
        <v>5.7</v>
      </c>
      <c r="H5" s="3">
        <v>12.2</v>
      </c>
      <c r="I5" s="3">
        <v>13.2</v>
      </c>
      <c r="J5" s="3">
        <v>4.9000000000000004</v>
      </c>
      <c r="K5" s="3">
        <v>6.7</v>
      </c>
      <c r="L5" s="3">
        <v>5.9</v>
      </c>
      <c r="M5" s="3">
        <v>11.6</v>
      </c>
    </row>
    <row r="6" spans="1:13" x14ac:dyDescent="0.2">
      <c r="A6" s="1">
        <v>3</v>
      </c>
      <c r="B6" s="3">
        <v>4.3</v>
      </c>
      <c r="C6" s="3">
        <v>4</v>
      </c>
      <c r="D6" s="3">
        <v>4.8</v>
      </c>
      <c r="E6" s="3">
        <v>9.5</v>
      </c>
      <c r="F6" s="3">
        <v>8.6999999999999993</v>
      </c>
      <c r="G6" s="3">
        <v>4.8</v>
      </c>
      <c r="H6" s="3">
        <v>9.6999999999999993</v>
      </c>
      <c r="I6" s="3">
        <v>19.399999999999999</v>
      </c>
      <c r="J6" s="3">
        <v>2.4</v>
      </c>
      <c r="K6" s="3">
        <v>6.5</v>
      </c>
      <c r="L6" s="3">
        <v>10.3</v>
      </c>
      <c r="M6" s="3">
        <v>10.199999999999999</v>
      </c>
    </row>
    <row r="7" spans="1:13" x14ac:dyDescent="0.2">
      <c r="A7" s="1">
        <v>4</v>
      </c>
      <c r="B7" s="3">
        <v>8.8000000000000007</v>
      </c>
      <c r="C7" s="3">
        <v>5.7</v>
      </c>
      <c r="D7" s="3">
        <v>7.5</v>
      </c>
      <c r="E7" s="3">
        <v>8.6999999999999993</v>
      </c>
      <c r="F7" s="3">
        <v>6.7</v>
      </c>
      <c r="G7" s="3">
        <v>6.6</v>
      </c>
      <c r="H7" s="3">
        <v>8.8000000000000007</v>
      </c>
      <c r="I7" s="3">
        <v>15.7</v>
      </c>
      <c r="J7" s="3">
        <v>9.6</v>
      </c>
      <c r="K7" s="3">
        <v>4.8</v>
      </c>
      <c r="L7" s="3">
        <v>8.5</v>
      </c>
      <c r="M7" s="3">
        <v>12</v>
      </c>
    </row>
    <row r="8" spans="1:13" x14ac:dyDescent="0.2">
      <c r="A8" s="1">
        <v>5</v>
      </c>
      <c r="B8" s="3">
        <v>9.5</v>
      </c>
      <c r="C8" s="3">
        <v>4.8</v>
      </c>
      <c r="D8" s="3">
        <v>9.3000000000000007</v>
      </c>
      <c r="E8" s="3">
        <v>5.7</v>
      </c>
      <c r="F8" s="3">
        <v>8.9</v>
      </c>
      <c r="G8" s="3">
        <v>6.2</v>
      </c>
      <c r="H8" s="3">
        <v>12.8</v>
      </c>
      <c r="I8" s="3">
        <v>21.3</v>
      </c>
      <c r="J8" s="3">
        <v>9.8000000000000007</v>
      </c>
      <c r="K8" s="3">
        <v>7.1</v>
      </c>
      <c r="L8" s="3">
        <v>8.6</v>
      </c>
      <c r="M8" s="3">
        <v>7.6</v>
      </c>
    </row>
    <row r="9" spans="1:13" x14ac:dyDescent="0.2">
      <c r="A9" s="1">
        <v>6</v>
      </c>
      <c r="B9" s="3">
        <v>5</v>
      </c>
      <c r="C9" s="3">
        <v>13.9</v>
      </c>
      <c r="D9" s="3">
        <v>7.1</v>
      </c>
      <c r="E9" s="3">
        <v>7.5</v>
      </c>
      <c r="F9" s="3">
        <v>9.9</v>
      </c>
      <c r="G9" s="3">
        <v>5.4</v>
      </c>
      <c r="H9" s="3">
        <v>15.3</v>
      </c>
      <c r="I9" s="3">
        <v>10.3</v>
      </c>
      <c r="J9" s="3">
        <v>6.9</v>
      </c>
      <c r="K9" s="3">
        <v>7.8</v>
      </c>
      <c r="L9" s="3">
        <v>8.1</v>
      </c>
      <c r="M9" s="3">
        <v>5.3</v>
      </c>
    </row>
    <row r="10" spans="1:13" x14ac:dyDescent="0.2">
      <c r="A10" s="1">
        <v>7</v>
      </c>
      <c r="B10" s="3">
        <v>4.2</v>
      </c>
      <c r="C10" s="3">
        <v>12.2</v>
      </c>
      <c r="D10" s="3">
        <v>11.7</v>
      </c>
      <c r="E10" s="3">
        <v>3.2</v>
      </c>
      <c r="F10" s="3">
        <v>10.6</v>
      </c>
      <c r="G10" s="3">
        <v>5.3</v>
      </c>
      <c r="H10" s="3">
        <v>13.7</v>
      </c>
      <c r="I10" s="3">
        <v>6.4</v>
      </c>
      <c r="J10" s="3">
        <v>7.6</v>
      </c>
      <c r="K10" s="3">
        <v>8.4</v>
      </c>
      <c r="L10" s="3">
        <v>5.8</v>
      </c>
      <c r="M10" s="3">
        <v>8</v>
      </c>
    </row>
    <row r="11" spans="1:13" x14ac:dyDescent="0.2">
      <c r="A11" s="1">
        <v>8</v>
      </c>
      <c r="B11" s="3">
        <v>7.4</v>
      </c>
      <c r="C11" s="3">
        <v>12.3</v>
      </c>
      <c r="D11" s="3">
        <v>9</v>
      </c>
      <c r="E11" s="3">
        <v>5.9</v>
      </c>
      <c r="F11" s="3">
        <v>10.1</v>
      </c>
      <c r="G11" s="3">
        <v>3.8</v>
      </c>
      <c r="H11" s="3"/>
      <c r="I11" s="3">
        <v>10.9</v>
      </c>
      <c r="J11" s="3">
        <v>11.5</v>
      </c>
      <c r="K11" s="3">
        <v>6.9</v>
      </c>
      <c r="L11" s="3">
        <v>6.7</v>
      </c>
      <c r="M11" s="3">
        <v>11</v>
      </c>
    </row>
    <row r="12" spans="1:13" x14ac:dyDescent="0.2">
      <c r="A12" s="1">
        <v>9</v>
      </c>
      <c r="B12" s="3">
        <v>7.8</v>
      </c>
      <c r="C12" s="3">
        <v>11.5</v>
      </c>
      <c r="D12" s="3">
        <v>13.2</v>
      </c>
      <c r="E12" s="3">
        <v>6.4</v>
      </c>
      <c r="F12" s="3">
        <v>6.4</v>
      </c>
      <c r="G12" s="3">
        <v>7</v>
      </c>
      <c r="H12" s="3"/>
      <c r="I12" s="3">
        <v>7.1</v>
      </c>
      <c r="J12" s="3">
        <v>14.8</v>
      </c>
      <c r="K12" s="3">
        <v>9.4</v>
      </c>
      <c r="L12" s="3">
        <v>8.6999999999999993</v>
      </c>
      <c r="M12" s="3">
        <v>10.7</v>
      </c>
    </row>
    <row r="13" spans="1:13" x14ac:dyDescent="0.2">
      <c r="A13" s="1">
        <v>10</v>
      </c>
      <c r="B13" s="3">
        <v>9.4</v>
      </c>
      <c r="C13" s="3">
        <v>7.3</v>
      </c>
      <c r="D13" s="3">
        <v>16</v>
      </c>
      <c r="E13" s="3">
        <v>8.1</v>
      </c>
      <c r="F13" s="3">
        <v>5.4</v>
      </c>
      <c r="G13" s="3">
        <v>6.1</v>
      </c>
      <c r="H13" s="3"/>
      <c r="I13" s="3">
        <v>6.7</v>
      </c>
      <c r="J13" s="3">
        <v>5.8</v>
      </c>
      <c r="K13" s="3">
        <v>12.7</v>
      </c>
      <c r="L13" s="3">
        <v>14</v>
      </c>
      <c r="M13" s="3">
        <v>8.3000000000000007</v>
      </c>
    </row>
    <row r="14" spans="1:13" x14ac:dyDescent="0.2">
      <c r="A14" s="1">
        <v>11</v>
      </c>
      <c r="B14" s="3">
        <v>4.0999999999999996</v>
      </c>
      <c r="C14" s="3">
        <v>3.7</v>
      </c>
      <c r="D14" s="3">
        <v>9.4</v>
      </c>
      <c r="E14" s="3">
        <v>8.1999999999999993</v>
      </c>
      <c r="F14" s="3">
        <v>7.5</v>
      </c>
      <c r="G14" s="3">
        <v>6.5</v>
      </c>
      <c r="H14" s="3"/>
      <c r="I14" s="3">
        <v>6.6</v>
      </c>
      <c r="J14" s="3">
        <v>8.4</v>
      </c>
      <c r="K14" s="3">
        <v>7.7</v>
      </c>
      <c r="L14" s="3">
        <v>11.8</v>
      </c>
      <c r="M14" s="3">
        <v>12.7</v>
      </c>
    </row>
    <row r="15" spans="1:13" x14ac:dyDescent="0.2">
      <c r="A15" s="1">
        <v>12</v>
      </c>
      <c r="B15" s="3">
        <v>5.3</v>
      </c>
      <c r="C15" s="3">
        <v>8</v>
      </c>
      <c r="D15" s="3">
        <v>6.9</v>
      </c>
      <c r="E15" s="3">
        <v>9.6999999999999993</v>
      </c>
      <c r="F15" s="3">
        <v>10.5</v>
      </c>
      <c r="G15" s="3">
        <v>10.4</v>
      </c>
      <c r="H15" s="3"/>
      <c r="I15" s="3">
        <v>9.9</v>
      </c>
      <c r="J15" s="3">
        <v>6.7</v>
      </c>
      <c r="K15" s="3">
        <v>6.6</v>
      </c>
      <c r="L15" s="3">
        <v>5.3</v>
      </c>
      <c r="M15" s="3">
        <v>19.399999999999999</v>
      </c>
    </row>
    <row r="16" spans="1:13" x14ac:dyDescent="0.2">
      <c r="A16" s="1">
        <v>13</v>
      </c>
      <c r="B16" s="3">
        <v>5.6</v>
      </c>
      <c r="C16" s="3">
        <v>9.9</v>
      </c>
      <c r="D16" s="3">
        <v>6.7</v>
      </c>
      <c r="E16" s="3">
        <v>7.6</v>
      </c>
      <c r="F16" s="3">
        <v>8.1999999999999993</v>
      </c>
      <c r="G16" s="3">
        <v>3.5</v>
      </c>
      <c r="H16" s="3"/>
      <c r="I16" s="3">
        <v>9.6999999999999993</v>
      </c>
      <c r="J16" s="3">
        <v>4.9000000000000004</v>
      </c>
      <c r="K16" s="3">
        <v>4.5999999999999996</v>
      </c>
      <c r="L16" s="3">
        <v>8.1</v>
      </c>
      <c r="M16" s="3">
        <v>22.4</v>
      </c>
    </row>
    <row r="17" spans="1:13" x14ac:dyDescent="0.2">
      <c r="A17" s="1">
        <v>14</v>
      </c>
      <c r="B17" s="3">
        <v>5.6</v>
      </c>
      <c r="C17" s="3">
        <v>7</v>
      </c>
      <c r="D17" s="3">
        <v>10.7</v>
      </c>
      <c r="E17" s="3">
        <v>7.4</v>
      </c>
      <c r="F17" s="3">
        <v>8.1</v>
      </c>
      <c r="G17" s="3">
        <v>11.3</v>
      </c>
      <c r="H17" s="3">
        <v>10.199999999999999</v>
      </c>
      <c r="I17" s="3">
        <v>10.7</v>
      </c>
      <c r="J17" s="3">
        <v>10.3</v>
      </c>
      <c r="K17" s="3">
        <v>3.4</v>
      </c>
      <c r="L17" s="3">
        <v>5.2</v>
      </c>
      <c r="M17" s="3">
        <v>19.899999999999999</v>
      </c>
    </row>
    <row r="18" spans="1:13" x14ac:dyDescent="0.2">
      <c r="A18" s="1">
        <v>15</v>
      </c>
      <c r="B18" s="3">
        <v>4</v>
      </c>
      <c r="C18" s="3">
        <v>6.3</v>
      </c>
      <c r="D18" s="3">
        <v>8.3000000000000007</v>
      </c>
      <c r="E18" s="3">
        <v>4.5999999999999996</v>
      </c>
      <c r="F18" s="3">
        <v>8.4</v>
      </c>
      <c r="G18" s="3">
        <v>10.9</v>
      </c>
      <c r="H18" s="3">
        <v>7.7</v>
      </c>
      <c r="I18" s="3">
        <v>15.8</v>
      </c>
      <c r="J18" s="3">
        <v>9.6</v>
      </c>
      <c r="K18" s="3">
        <v>5.2</v>
      </c>
      <c r="L18" s="3">
        <v>10.3</v>
      </c>
      <c r="M18" s="3">
        <v>10.8</v>
      </c>
    </row>
    <row r="19" spans="1:13" x14ac:dyDescent="0.2">
      <c r="A19" s="1">
        <v>16</v>
      </c>
      <c r="B19" s="3"/>
      <c r="C19" s="3">
        <v>11.7</v>
      </c>
      <c r="D19" s="3">
        <v>5.0999999999999996</v>
      </c>
      <c r="E19" s="3">
        <v>6.6</v>
      </c>
      <c r="F19" s="3">
        <v>8</v>
      </c>
      <c r="G19" s="3">
        <v>13</v>
      </c>
      <c r="H19" s="3">
        <v>8.1</v>
      </c>
      <c r="I19" s="3">
        <v>9.3000000000000007</v>
      </c>
      <c r="J19" s="3">
        <v>9.1999999999999993</v>
      </c>
      <c r="K19" s="3">
        <v>11.5</v>
      </c>
      <c r="L19" s="3">
        <v>6.9</v>
      </c>
      <c r="M19" s="3">
        <v>5.8</v>
      </c>
    </row>
    <row r="20" spans="1:13" x14ac:dyDescent="0.2">
      <c r="A20" s="1">
        <v>17</v>
      </c>
      <c r="B20" s="3"/>
      <c r="C20" s="3">
        <v>10.199999999999999</v>
      </c>
      <c r="D20" s="3">
        <v>5.3</v>
      </c>
      <c r="E20" s="3">
        <v>9.3000000000000007</v>
      </c>
      <c r="F20" s="3">
        <v>6.9</v>
      </c>
      <c r="G20" s="3">
        <v>8.6</v>
      </c>
      <c r="H20" s="3">
        <v>9.4</v>
      </c>
      <c r="I20" s="3">
        <v>4.7</v>
      </c>
      <c r="J20" s="3">
        <v>9.4</v>
      </c>
      <c r="K20" s="3">
        <v>7.4</v>
      </c>
      <c r="L20" s="3">
        <v>12.1</v>
      </c>
      <c r="M20" s="3">
        <v>6.7</v>
      </c>
    </row>
    <row r="21" spans="1:13" x14ac:dyDescent="0.2">
      <c r="A21" s="1">
        <v>18</v>
      </c>
      <c r="B21" s="3"/>
      <c r="C21" s="3">
        <v>7.4</v>
      </c>
      <c r="D21" s="3">
        <v>9.5</v>
      </c>
      <c r="E21" s="3">
        <v>9.1</v>
      </c>
      <c r="F21" s="3">
        <v>10.9</v>
      </c>
      <c r="G21" s="3">
        <v>9.9</v>
      </c>
      <c r="H21" s="3">
        <v>7.9</v>
      </c>
      <c r="I21" s="3">
        <v>13.5</v>
      </c>
      <c r="J21" s="3">
        <v>8.6</v>
      </c>
      <c r="K21" s="3">
        <v>7.1</v>
      </c>
      <c r="L21" s="3">
        <v>4.5999999999999996</v>
      </c>
      <c r="M21" s="3">
        <v>11.6</v>
      </c>
    </row>
    <row r="22" spans="1:13" x14ac:dyDescent="0.2">
      <c r="A22" s="1">
        <v>19</v>
      </c>
      <c r="B22" s="3"/>
      <c r="C22" s="3">
        <v>10.199999999999999</v>
      </c>
      <c r="D22" s="3">
        <v>9.1999999999999993</v>
      </c>
      <c r="E22" s="3">
        <v>7.6</v>
      </c>
      <c r="F22" s="3">
        <v>11.4</v>
      </c>
      <c r="G22" s="3"/>
      <c r="H22" s="3">
        <v>4.4000000000000004</v>
      </c>
      <c r="I22" s="3">
        <v>12.8</v>
      </c>
      <c r="J22" s="3">
        <v>8.1999999999999993</v>
      </c>
      <c r="K22" s="3"/>
      <c r="L22" s="3">
        <v>10.1</v>
      </c>
      <c r="M22" s="3">
        <v>5.8</v>
      </c>
    </row>
    <row r="23" spans="1:13" x14ac:dyDescent="0.2">
      <c r="A23" s="1">
        <v>20</v>
      </c>
      <c r="B23" s="3"/>
      <c r="C23" s="3">
        <v>7.7</v>
      </c>
      <c r="D23" s="3">
        <v>10.199999999999999</v>
      </c>
      <c r="E23" s="3">
        <v>12.2</v>
      </c>
      <c r="F23" s="3">
        <v>9.6</v>
      </c>
      <c r="G23" s="3">
        <v>17.600000000000001</v>
      </c>
      <c r="H23" s="3">
        <v>12.8</v>
      </c>
      <c r="I23" s="3">
        <v>12.3</v>
      </c>
      <c r="J23" s="3">
        <v>10</v>
      </c>
      <c r="K23" s="3"/>
      <c r="L23" s="3"/>
      <c r="M23" s="3">
        <v>5.3</v>
      </c>
    </row>
    <row r="24" spans="1:13" x14ac:dyDescent="0.2">
      <c r="A24" s="1">
        <v>21</v>
      </c>
      <c r="B24" s="3"/>
      <c r="C24" s="3">
        <v>3.8</v>
      </c>
      <c r="D24" s="3">
        <v>18.399999999999999</v>
      </c>
      <c r="E24" s="3">
        <v>12.1</v>
      </c>
      <c r="F24" s="3">
        <v>11.1</v>
      </c>
      <c r="G24" s="3">
        <v>10.5</v>
      </c>
      <c r="H24" s="3">
        <v>12.9</v>
      </c>
      <c r="I24" s="3">
        <v>11.5</v>
      </c>
      <c r="J24" s="3">
        <v>9.3000000000000007</v>
      </c>
      <c r="K24" s="3">
        <v>8.8000000000000007</v>
      </c>
      <c r="L24" s="3">
        <v>9.3000000000000007</v>
      </c>
      <c r="M24" s="3">
        <v>9</v>
      </c>
    </row>
    <row r="25" spans="1:13" x14ac:dyDescent="0.2">
      <c r="A25" s="1">
        <v>22</v>
      </c>
      <c r="B25" s="3">
        <v>11.9</v>
      </c>
      <c r="C25" s="3">
        <v>6.1</v>
      </c>
      <c r="D25" s="3">
        <v>15.6</v>
      </c>
      <c r="E25" s="3">
        <v>10.3</v>
      </c>
      <c r="F25" s="3">
        <v>11.7</v>
      </c>
      <c r="G25" s="3">
        <v>11.2</v>
      </c>
      <c r="H25" s="3">
        <v>10.6</v>
      </c>
      <c r="I25" s="3">
        <v>18.899999999999999</v>
      </c>
      <c r="J25" s="3">
        <v>10.199999999999999</v>
      </c>
      <c r="K25" s="3">
        <v>14.2</v>
      </c>
      <c r="L25" s="3">
        <v>10.6</v>
      </c>
      <c r="M25" s="3">
        <v>10.8</v>
      </c>
    </row>
    <row r="26" spans="1:13" x14ac:dyDescent="0.2">
      <c r="A26" s="1">
        <v>23</v>
      </c>
      <c r="B26" s="3">
        <v>11</v>
      </c>
      <c r="C26" s="3">
        <v>8.4</v>
      </c>
      <c r="D26" s="3">
        <v>7.8</v>
      </c>
      <c r="E26" s="3">
        <v>12.5</v>
      </c>
      <c r="F26" s="3">
        <v>11.2</v>
      </c>
      <c r="G26" s="3">
        <v>17.7</v>
      </c>
      <c r="H26" s="3">
        <v>14.8</v>
      </c>
      <c r="I26" s="3">
        <v>17.399999999999999</v>
      </c>
      <c r="J26" s="3">
        <v>8.1</v>
      </c>
      <c r="K26" s="3">
        <v>8.6999999999999993</v>
      </c>
      <c r="L26" s="3">
        <v>4.4000000000000004</v>
      </c>
      <c r="M26" s="3">
        <v>5.7</v>
      </c>
    </row>
    <row r="27" spans="1:13" x14ac:dyDescent="0.2">
      <c r="A27" s="1">
        <v>24</v>
      </c>
      <c r="B27" s="3">
        <v>3.7</v>
      </c>
      <c r="C27" s="3">
        <v>10.6</v>
      </c>
      <c r="D27" s="3">
        <v>9.8000000000000007</v>
      </c>
      <c r="E27" s="3">
        <v>12.5</v>
      </c>
      <c r="F27" s="3">
        <v>7.2</v>
      </c>
      <c r="G27" s="3">
        <v>9.9</v>
      </c>
      <c r="H27" s="3">
        <v>20.2</v>
      </c>
      <c r="I27" s="3">
        <v>15.9</v>
      </c>
      <c r="J27" s="3">
        <v>10.5</v>
      </c>
      <c r="K27" s="3">
        <v>7.2</v>
      </c>
      <c r="L27" s="3">
        <v>5.4</v>
      </c>
      <c r="M27" s="3">
        <v>2.2000000000000002</v>
      </c>
    </row>
    <row r="28" spans="1:13" x14ac:dyDescent="0.2">
      <c r="A28" s="1">
        <v>25</v>
      </c>
      <c r="B28" s="3">
        <v>7.3</v>
      </c>
      <c r="C28" s="3">
        <v>19.3</v>
      </c>
      <c r="D28" s="3">
        <v>6.3</v>
      </c>
      <c r="E28" s="3">
        <v>11</v>
      </c>
      <c r="F28" s="3">
        <v>7.5</v>
      </c>
      <c r="G28" s="3">
        <v>5.8</v>
      </c>
      <c r="H28" s="3">
        <v>13.5</v>
      </c>
      <c r="I28" s="3">
        <v>12.2</v>
      </c>
      <c r="J28" s="3">
        <v>12</v>
      </c>
      <c r="K28" s="3">
        <v>10.6</v>
      </c>
      <c r="L28" s="3">
        <v>4.4000000000000004</v>
      </c>
      <c r="M28" s="3">
        <v>4.8</v>
      </c>
    </row>
    <row r="29" spans="1:13" x14ac:dyDescent="0.2">
      <c r="A29" s="1">
        <v>26</v>
      </c>
      <c r="B29" s="3">
        <v>8.5</v>
      </c>
      <c r="C29" s="3">
        <v>6.6</v>
      </c>
      <c r="D29" s="3">
        <v>8.1999999999999993</v>
      </c>
      <c r="E29" s="3">
        <v>9.9</v>
      </c>
      <c r="F29" s="3">
        <v>2.8</v>
      </c>
      <c r="G29" s="3">
        <v>2.9</v>
      </c>
      <c r="H29" s="3">
        <v>10.5</v>
      </c>
      <c r="I29" s="3">
        <v>9.6999999999999993</v>
      </c>
      <c r="J29" s="3">
        <v>9.9</v>
      </c>
      <c r="K29" s="3">
        <v>12.9</v>
      </c>
      <c r="L29" s="3">
        <v>7.8</v>
      </c>
      <c r="M29" s="3">
        <v>5.0999999999999996</v>
      </c>
    </row>
    <row r="30" spans="1:13" x14ac:dyDescent="0.2">
      <c r="A30" s="1">
        <v>27</v>
      </c>
      <c r="B30" s="3">
        <v>8.6999999999999993</v>
      </c>
      <c r="C30" s="3">
        <v>5.2</v>
      </c>
      <c r="D30" s="3">
        <v>6.5</v>
      </c>
      <c r="E30" s="3">
        <v>10.199999999999999</v>
      </c>
      <c r="F30" s="3">
        <v>9.4</v>
      </c>
      <c r="G30" s="3">
        <v>6.2</v>
      </c>
      <c r="H30" s="3">
        <v>11.8</v>
      </c>
      <c r="I30" s="3">
        <v>10.4</v>
      </c>
      <c r="J30" s="3">
        <v>8.6</v>
      </c>
      <c r="K30" s="3">
        <v>15.6</v>
      </c>
      <c r="L30" s="3">
        <v>4.9000000000000004</v>
      </c>
      <c r="M30" s="3">
        <v>4.9000000000000004</v>
      </c>
    </row>
    <row r="31" spans="1:13" x14ac:dyDescent="0.2">
      <c r="A31" s="1">
        <v>28</v>
      </c>
      <c r="B31" s="3">
        <v>2.4</v>
      </c>
      <c r="C31" s="3">
        <v>9.9</v>
      </c>
      <c r="D31" s="3">
        <v>7.7</v>
      </c>
      <c r="E31" s="3">
        <v>11.4</v>
      </c>
      <c r="F31" s="3">
        <v>4.5999999999999996</v>
      </c>
      <c r="G31" s="3">
        <v>7.2</v>
      </c>
      <c r="H31" s="3">
        <v>13.3</v>
      </c>
      <c r="I31" s="3">
        <v>9.5</v>
      </c>
      <c r="J31" s="3">
        <v>7.4</v>
      </c>
      <c r="K31" s="3"/>
      <c r="L31" s="3">
        <v>14.4</v>
      </c>
      <c r="M31" s="3">
        <v>2.4</v>
      </c>
    </row>
    <row r="32" spans="1:13" x14ac:dyDescent="0.2">
      <c r="A32" s="1">
        <v>29</v>
      </c>
      <c r="B32" s="3">
        <v>3.2</v>
      </c>
      <c r="C32" s="3"/>
      <c r="D32" s="3">
        <v>3.7</v>
      </c>
      <c r="E32" s="3">
        <v>17</v>
      </c>
      <c r="F32" s="3">
        <v>5.3</v>
      </c>
      <c r="G32" s="3">
        <v>12.1</v>
      </c>
      <c r="H32" s="3">
        <v>8.4</v>
      </c>
      <c r="I32" s="3">
        <v>7.9</v>
      </c>
      <c r="J32" s="3">
        <v>7.1</v>
      </c>
      <c r="K32" s="3">
        <v>11.5</v>
      </c>
      <c r="L32" s="3">
        <v>6.8</v>
      </c>
      <c r="M32" s="3">
        <v>2.7</v>
      </c>
    </row>
    <row r="33" spans="1:13" x14ac:dyDescent="0.2">
      <c r="A33" s="1">
        <v>30</v>
      </c>
      <c r="B33" s="3">
        <v>7.7</v>
      </c>
      <c r="C33" s="3"/>
      <c r="D33" s="3">
        <v>7.2</v>
      </c>
      <c r="E33" s="3">
        <v>5.7</v>
      </c>
      <c r="F33" s="3">
        <v>5.8</v>
      </c>
      <c r="G33" s="3">
        <v>15</v>
      </c>
      <c r="H33" s="3">
        <v>14.4</v>
      </c>
      <c r="I33" s="3">
        <v>3.5</v>
      </c>
      <c r="J33" s="3">
        <v>8.9</v>
      </c>
      <c r="K33" s="3">
        <v>7.1</v>
      </c>
      <c r="L33" s="3">
        <v>8.4</v>
      </c>
      <c r="M33" s="3">
        <v>4</v>
      </c>
    </row>
    <row r="34" spans="1:13" x14ac:dyDescent="0.2">
      <c r="A34" s="1">
        <v>31</v>
      </c>
      <c r="B34" s="3">
        <v>10.9</v>
      </c>
      <c r="C34" s="3"/>
      <c r="D34" s="3">
        <v>8.9</v>
      </c>
      <c r="E34" s="3"/>
      <c r="F34" s="3">
        <v>4.3</v>
      </c>
      <c r="G34" s="3"/>
      <c r="H34" s="3">
        <v>18.5</v>
      </c>
      <c r="I34" s="3">
        <v>9.4</v>
      </c>
      <c r="J34" s="3"/>
      <c r="K34" s="3">
        <v>9.1</v>
      </c>
      <c r="L34" s="3"/>
      <c r="M34" s="3">
        <v>6.7</v>
      </c>
    </row>
    <row r="35" spans="1:13" x14ac:dyDescent="0.2">
      <c r="A35" s="1" t="s">
        <v>2</v>
      </c>
      <c r="B35" s="1">
        <f>MAX(B4:B34)</f>
        <v>18.7</v>
      </c>
      <c r="C35" s="1">
        <f t="shared" ref="C35:M35" si="0">MAX(C4:C34)</f>
        <v>19.3</v>
      </c>
      <c r="D35" s="1">
        <f t="shared" si="0"/>
        <v>18.399999999999999</v>
      </c>
      <c r="E35" s="1">
        <f t="shared" si="0"/>
        <v>17</v>
      </c>
      <c r="F35" s="1">
        <f t="shared" si="0"/>
        <v>11.7</v>
      </c>
      <c r="G35" s="1">
        <f t="shared" si="0"/>
        <v>17.7</v>
      </c>
      <c r="H35" s="1">
        <f t="shared" si="0"/>
        <v>20.2</v>
      </c>
      <c r="I35" s="1">
        <f t="shared" si="0"/>
        <v>21.3</v>
      </c>
      <c r="J35" s="1">
        <f t="shared" si="0"/>
        <v>14.8</v>
      </c>
      <c r="K35" s="1">
        <f t="shared" si="0"/>
        <v>15.6</v>
      </c>
      <c r="L35" s="1">
        <f t="shared" si="0"/>
        <v>14.4</v>
      </c>
      <c r="M35" s="1">
        <f t="shared" si="0"/>
        <v>22.4</v>
      </c>
    </row>
    <row r="37" spans="1:13" x14ac:dyDescent="0.2">
      <c r="A37" s="1" t="s">
        <v>3</v>
      </c>
      <c r="B37" s="1">
        <f>MAX(B4:M34)</f>
        <v>22.4</v>
      </c>
      <c r="D37" s="1" t="s">
        <v>4</v>
      </c>
      <c r="E37" s="4">
        <f>AVERAGE(B4:M34)</f>
        <v>8.9468390804597693</v>
      </c>
      <c r="G37" s="1" t="s">
        <v>5</v>
      </c>
      <c r="H37" s="4">
        <f>STDEV(B4:M34)</f>
        <v>3.6658901765751808</v>
      </c>
      <c r="J37" s="1" t="s">
        <v>6</v>
      </c>
      <c r="K37" s="1">
        <f>COUNT(B4:M34)</f>
        <v>348</v>
      </c>
      <c r="L37" s="1" t="s">
        <v>12</v>
      </c>
      <c r="M37" s="4">
        <f>100*K37/365</f>
        <v>95.342465753424662</v>
      </c>
    </row>
    <row r="38" spans="1:13" x14ac:dyDescent="0.2">
      <c r="C38" s="1" t="s">
        <v>7</v>
      </c>
      <c r="D38" s="4">
        <f xml:space="preserve"> COUNT(B4:D34)/90*100</f>
        <v>93.333333333333329</v>
      </c>
      <c r="F38" s="1" t="s">
        <v>8</v>
      </c>
      <c r="G38" s="4">
        <f xml:space="preserve"> COUNT(E4:G34)/91*100</f>
        <v>98.901098901098905</v>
      </c>
      <c r="I38" s="1" t="s">
        <v>9</v>
      </c>
      <c r="J38" s="4">
        <f xml:space="preserve"> COUNT(H4:J34)/92*100</f>
        <v>93.478260869565219</v>
      </c>
      <c r="L38" s="1" t="s">
        <v>10</v>
      </c>
      <c r="M38" s="4">
        <f xml:space="preserve"> COUNT(K4:M34)/92*100</f>
        <v>95.652173913043484</v>
      </c>
    </row>
    <row r="39" spans="1:13" x14ac:dyDescent="0.2">
      <c r="A39" s="1" t="s">
        <v>11</v>
      </c>
      <c r="C39" s="4">
        <f>PERCENTILE(B4:M34,0.98)</f>
        <v>19.306000000000001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27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19.2</v>
      </c>
      <c r="D4" s="3">
        <v>13.8</v>
      </c>
      <c r="E4" s="3"/>
      <c r="F4" s="3"/>
      <c r="G4" s="3">
        <v>6.5</v>
      </c>
      <c r="H4" s="3">
        <v>15.5</v>
      </c>
      <c r="I4" s="3"/>
      <c r="J4" s="3"/>
      <c r="K4" s="3"/>
      <c r="L4" s="3"/>
      <c r="M4" s="3">
        <v>10.4</v>
      </c>
    </row>
    <row r="5" spans="1:13" x14ac:dyDescent="0.2">
      <c r="A5" s="1">
        <v>2</v>
      </c>
      <c r="B5" s="3">
        <v>9</v>
      </c>
      <c r="C5" s="3"/>
      <c r="D5" s="3">
        <v>9</v>
      </c>
      <c r="E5" s="3"/>
      <c r="F5" s="3">
        <v>9</v>
      </c>
      <c r="G5" s="3"/>
      <c r="H5" s="3"/>
      <c r="I5" s="3"/>
      <c r="J5" s="3">
        <v>7.7</v>
      </c>
      <c r="K5" s="3">
        <v>10.9</v>
      </c>
      <c r="L5" s="3"/>
      <c r="M5" s="3"/>
    </row>
    <row r="6" spans="1:13" x14ac:dyDescent="0.2">
      <c r="A6" s="1">
        <v>3</v>
      </c>
      <c r="B6" s="3"/>
      <c r="C6" s="3"/>
      <c r="D6" s="3">
        <v>6.8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>
        <v>5.6</v>
      </c>
      <c r="D7" s="3">
        <v>9.6999999999999993</v>
      </c>
      <c r="E7" s="3"/>
      <c r="F7" s="3"/>
      <c r="G7" s="3">
        <v>8.8000000000000007</v>
      </c>
      <c r="H7" s="3">
        <v>13.7</v>
      </c>
      <c r="I7" s="3"/>
      <c r="J7" s="3"/>
      <c r="K7" s="3"/>
      <c r="L7" s="3">
        <v>9.4</v>
      </c>
      <c r="M7" s="3">
        <v>16.399999999999999</v>
      </c>
    </row>
    <row r="8" spans="1:13" x14ac:dyDescent="0.2">
      <c r="A8" s="1">
        <v>5</v>
      </c>
      <c r="B8" s="3"/>
      <c r="C8" s="3"/>
      <c r="D8" s="3">
        <v>15.4</v>
      </c>
      <c r="E8" s="3"/>
      <c r="F8" s="3">
        <v>11.4</v>
      </c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>
        <v>11.7</v>
      </c>
      <c r="E9" s="3">
        <v>3.8</v>
      </c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>
        <v>10.4</v>
      </c>
      <c r="D10" s="3">
        <v>18.399999999999999</v>
      </c>
      <c r="E10" s="3"/>
      <c r="F10" s="3"/>
      <c r="G10" s="3">
        <v>14.2</v>
      </c>
      <c r="H10" s="3">
        <v>13.2</v>
      </c>
      <c r="I10" s="3">
        <v>12.4</v>
      </c>
      <c r="J10" s="3"/>
      <c r="K10" s="3"/>
      <c r="L10" s="3">
        <v>5.4</v>
      </c>
      <c r="M10" s="3">
        <v>9.5</v>
      </c>
    </row>
    <row r="11" spans="1:13" x14ac:dyDescent="0.2">
      <c r="A11" s="1">
        <v>8</v>
      </c>
      <c r="B11" s="3"/>
      <c r="C11" s="3"/>
      <c r="D11" s="3"/>
      <c r="E11" s="3">
        <v>6.3</v>
      </c>
      <c r="F11" s="3">
        <v>11.4</v>
      </c>
      <c r="G11" s="3"/>
      <c r="H11" s="3"/>
      <c r="I11" s="3">
        <v>9.6</v>
      </c>
      <c r="J11" s="3">
        <v>11.6</v>
      </c>
      <c r="K11" s="3"/>
      <c r="L11" s="3"/>
      <c r="M11" s="3"/>
    </row>
    <row r="12" spans="1:13" x14ac:dyDescent="0.2">
      <c r="A12" s="1">
        <v>9</v>
      </c>
      <c r="B12" s="3"/>
      <c r="C12" s="3"/>
      <c r="D12" s="3">
        <v>16</v>
      </c>
      <c r="E12" s="3">
        <v>12.2</v>
      </c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3">
        <v>10.9</v>
      </c>
      <c r="D13" s="3">
        <v>13.2</v>
      </c>
      <c r="E13" s="3"/>
      <c r="F13" s="3"/>
      <c r="G13" s="3">
        <v>5.9</v>
      </c>
      <c r="H13" s="3">
        <v>12.8</v>
      </c>
      <c r="I13" s="3"/>
      <c r="J13" s="3"/>
      <c r="K13" s="3"/>
      <c r="L13" s="3">
        <v>10.9</v>
      </c>
      <c r="M13" s="3"/>
    </row>
    <row r="14" spans="1:13" x14ac:dyDescent="0.2">
      <c r="A14" s="1">
        <v>11</v>
      </c>
      <c r="B14" s="3">
        <v>5.6</v>
      </c>
      <c r="C14" s="3"/>
      <c r="D14" s="3"/>
      <c r="E14" s="3"/>
      <c r="F14" s="3">
        <v>6.8</v>
      </c>
      <c r="G14" s="3"/>
      <c r="H14" s="3"/>
      <c r="I14" s="3">
        <v>9.8000000000000007</v>
      </c>
      <c r="J14" s="3">
        <v>6</v>
      </c>
      <c r="K14" s="3"/>
      <c r="L14" s="3"/>
      <c r="M14" s="3"/>
    </row>
    <row r="15" spans="1:13" x14ac:dyDescent="0.2">
      <c r="A15" s="1">
        <v>12</v>
      </c>
      <c r="B15" s="3"/>
      <c r="C15" s="3"/>
      <c r="D15" s="3">
        <v>4.5999999999999996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>
        <v>11.9</v>
      </c>
      <c r="D16" s="3">
        <v>12.3</v>
      </c>
      <c r="E16" s="3"/>
      <c r="F16" s="3"/>
      <c r="G16" s="3">
        <v>10.3</v>
      </c>
      <c r="H16" s="3">
        <v>15.4</v>
      </c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>
        <v>3.2</v>
      </c>
      <c r="G17" s="3"/>
      <c r="H17" s="3"/>
      <c r="I17" s="3">
        <v>10.6</v>
      </c>
      <c r="J17" s="3">
        <v>5.7</v>
      </c>
      <c r="K17" s="3"/>
      <c r="L17" s="3"/>
      <c r="M17" s="3"/>
    </row>
    <row r="18" spans="1:13" x14ac:dyDescent="0.2">
      <c r="A18" s="1">
        <v>15</v>
      </c>
      <c r="B18" s="3"/>
      <c r="C18" s="3"/>
      <c r="D18" s="3">
        <v>9</v>
      </c>
      <c r="E18" s="3"/>
      <c r="F18" s="3"/>
      <c r="G18" s="3"/>
      <c r="H18" s="3"/>
      <c r="I18" s="3"/>
      <c r="J18" s="3"/>
      <c r="K18" s="3">
        <v>6.7</v>
      </c>
      <c r="L18" s="3"/>
      <c r="M18" s="3"/>
    </row>
    <row r="19" spans="1:13" x14ac:dyDescent="0.2">
      <c r="A19" s="1">
        <v>16</v>
      </c>
      <c r="B19" s="3"/>
      <c r="C19" s="3">
        <v>12.1</v>
      </c>
      <c r="D19" s="3"/>
      <c r="E19" s="3"/>
      <c r="F19" s="3"/>
      <c r="G19" s="3">
        <v>14.1</v>
      </c>
      <c r="H19" s="3">
        <v>8</v>
      </c>
      <c r="I19" s="3"/>
      <c r="J19" s="3"/>
      <c r="K19" s="3">
        <v>9.8000000000000007</v>
      </c>
      <c r="L19" s="3">
        <v>5.4</v>
      </c>
      <c r="M19" s="3"/>
    </row>
    <row r="20" spans="1:13" x14ac:dyDescent="0.2">
      <c r="A20" s="1">
        <v>17</v>
      </c>
      <c r="B20" s="3"/>
      <c r="C20" s="3"/>
      <c r="D20" s="3"/>
      <c r="E20" s="3">
        <v>12.14</v>
      </c>
      <c r="F20" s="3">
        <v>8.1999999999999993</v>
      </c>
      <c r="G20" s="3"/>
      <c r="H20" s="3"/>
      <c r="I20" s="3">
        <v>9.6999999999999993</v>
      </c>
      <c r="J20" s="3">
        <v>11.4</v>
      </c>
      <c r="K20" s="3">
        <v>10.199999999999999</v>
      </c>
      <c r="L20" s="3"/>
      <c r="M20" s="3"/>
    </row>
    <row r="21" spans="1:13" x14ac:dyDescent="0.2">
      <c r="A21" s="1">
        <v>18</v>
      </c>
      <c r="B21" s="3"/>
      <c r="C21" s="3"/>
      <c r="D21" s="3">
        <v>9.8000000000000007</v>
      </c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>
        <v>12.6</v>
      </c>
      <c r="D22" s="3"/>
      <c r="E22" s="3"/>
      <c r="F22" s="3"/>
      <c r="G22" s="3">
        <v>11.5</v>
      </c>
      <c r="H22" s="3">
        <v>6.4</v>
      </c>
      <c r="I22" s="3"/>
      <c r="J22" s="3"/>
      <c r="K22" s="3"/>
      <c r="L22" s="3">
        <v>10.1</v>
      </c>
      <c r="M22" s="3">
        <v>10.3</v>
      </c>
    </row>
    <row r="23" spans="1:13" x14ac:dyDescent="0.2">
      <c r="A23" s="1">
        <v>20</v>
      </c>
      <c r="B23" s="3"/>
      <c r="C23" s="3"/>
      <c r="D23" s="3"/>
      <c r="E23" s="3">
        <v>12.2</v>
      </c>
      <c r="F23" s="3">
        <v>10.199999999999999</v>
      </c>
      <c r="G23" s="3"/>
      <c r="H23" s="3"/>
      <c r="I23" s="3"/>
      <c r="J23" s="3">
        <v>13.8</v>
      </c>
      <c r="K23" s="3">
        <v>8.6</v>
      </c>
      <c r="L23" s="3"/>
      <c r="M23" s="3">
        <v>10.5</v>
      </c>
    </row>
    <row r="24" spans="1:13" x14ac:dyDescent="0.2">
      <c r="A24" s="1">
        <v>21</v>
      </c>
      <c r="B24" s="3"/>
      <c r="C24" s="3"/>
      <c r="D24" s="3">
        <v>20.3</v>
      </c>
      <c r="E24" s="3"/>
      <c r="F24" s="3"/>
      <c r="G24" s="3"/>
      <c r="H24" s="3"/>
      <c r="I24" s="3">
        <v>11.5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10.3</v>
      </c>
      <c r="D25" s="3"/>
      <c r="E25" s="3"/>
      <c r="F25" s="3"/>
      <c r="G25" s="3">
        <v>15.2</v>
      </c>
      <c r="H25" s="3">
        <v>7.5</v>
      </c>
      <c r="I25" s="3"/>
      <c r="J25" s="3"/>
      <c r="K25" s="3"/>
      <c r="L25" s="3">
        <v>11.1</v>
      </c>
      <c r="M25" s="3">
        <v>9.1</v>
      </c>
    </row>
    <row r="26" spans="1:13" x14ac:dyDescent="0.2">
      <c r="A26" s="1">
        <v>23</v>
      </c>
      <c r="B26" s="3"/>
      <c r="C26" s="3"/>
      <c r="D26" s="3"/>
      <c r="E26" s="3">
        <v>14.1</v>
      </c>
      <c r="F26" s="3">
        <v>9.6999999999999993</v>
      </c>
      <c r="G26" s="3"/>
      <c r="H26" s="3"/>
      <c r="I26" s="3"/>
      <c r="J26" s="3">
        <v>11.6</v>
      </c>
      <c r="K26" s="3"/>
      <c r="L26" s="3"/>
      <c r="M26" s="3"/>
    </row>
    <row r="27" spans="1:13" x14ac:dyDescent="0.2">
      <c r="A27" s="1">
        <v>24</v>
      </c>
      <c r="B27" s="3"/>
      <c r="C27" s="3"/>
      <c r="D27" s="3">
        <v>5.6</v>
      </c>
      <c r="E27" s="3"/>
      <c r="F27" s="3"/>
      <c r="G27" s="3"/>
      <c r="H27" s="3"/>
      <c r="I27" s="3">
        <v>13.9</v>
      </c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>
        <v>5.5</v>
      </c>
      <c r="H28" s="3">
        <v>16.100000000000001</v>
      </c>
      <c r="I28" s="3"/>
      <c r="J28" s="3"/>
      <c r="K28" s="3"/>
      <c r="L28" s="3">
        <v>6.5</v>
      </c>
      <c r="M28" s="3">
        <v>3.4</v>
      </c>
    </row>
    <row r="29" spans="1:13" x14ac:dyDescent="0.2">
      <c r="A29" s="1">
        <v>26</v>
      </c>
      <c r="B29" s="3"/>
      <c r="C29" s="3"/>
      <c r="D29" s="3"/>
      <c r="E29" s="3">
        <v>12.4</v>
      </c>
      <c r="F29" s="3">
        <v>13.3</v>
      </c>
      <c r="G29" s="3"/>
      <c r="H29" s="3"/>
      <c r="I29" s="3"/>
      <c r="J29" s="3">
        <v>10.4</v>
      </c>
      <c r="K29" s="3">
        <v>13.6</v>
      </c>
      <c r="L29" s="3"/>
      <c r="M29" s="3"/>
    </row>
    <row r="30" spans="1:13" x14ac:dyDescent="0.2">
      <c r="A30" s="1">
        <v>27</v>
      </c>
      <c r="B30" s="3"/>
      <c r="C30" s="3"/>
      <c r="D30" s="3">
        <v>10.9</v>
      </c>
      <c r="E30" s="3"/>
      <c r="F30" s="3"/>
      <c r="G30" s="3"/>
      <c r="H30" s="3"/>
      <c r="I30" s="3">
        <v>11.9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12.4</v>
      </c>
      <c r="D31" s="3"/>
      <c r="E31" s="3"/>
      <c r="F31" s="3"/>
      <c r="G31" s="3">
        <v>8.1</v>
      </c>
      <c r="H31" s="3"/>
      <c r="I31" s="3"/>
      <c r="J31" s="3"/>
      <c r="K31" s="3"/>
      <c r="L31" s="3">
        <v>10.3</v>
      </c>
      <c r="M31" s="3"/>
    </row>
    <row r="32" spans="1:13" x14ac:dyDescent="0.2">
      <c r="A32" s="1">
        <v>29</v>
      </c>
      <c r="B32" s="3"/>
      <c r="C32" s="3"/>
      <c r="D32" s="3"/>
      <c r="E32" s="3">
        <v>4.8</v>
      </c>
      <c r="F32" s="3">
        <v>4.0999999999999996</v>
      </c>
      <c r="G32" s="3"/>
      <c r="H32" s="3"/>
      <c r="I32" s="3"/>
      <c r="J32" s="3">
        <v>8.1999999999999993</v>
      </c>
      <c r="K32" s="3">
        <v>4</v>
      </c>
      <c r="L32" s="3"/>
      <c r="M32" s="3"/>
    </row>
    <row r="33" spans="1:13" x14ac:dyDescent="0.2">
      <c r="A33" s="1">
        <v>30</v>
      </c>
      <c r="B33" s="3"/>
      <c r="C33" s="3"/>
      <c r="D33" s="3">
        <v>9.5</v>
      </c>
      <c r="E33" s="3"/>
      <c r="F33" s="3"/>
      <c r="G33" s="3"/>
      <c r="H33" s="3"/>
      <c r="I33" s="3">
        <v>6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12.5</v>
      </c>
      <c r="I34" s="3"/>
      <c r="J34" s="3"/>
      <c r="K34" s="3"/>
      <c r="L34" s="3"/>
      <c r="M34" s="3">
        <v>8.8000000000000007</v>
      </c>
    </row>
    <row r="35" spans="1:13" x14ac:dyDescent="0.2">
      <c r="A35" s="1" t="s">
        <v>2</v>
      </c>
      <c r="B35" s="1">
        <f>MAX(B4:B34)</f>
        <v>9</v>
      </c>
      <c r="C35" s="1">
        <f t="shared" ref="C35:M35" si="0">MAX(C4:C34)</f>
        <v>19.2</v>
      </c>
      <c r="D35" s="1">
        <f t="shared" si="0"/>
        <v>20.3</v>
      </c>
      <c r="E35" s="1">
        <f t="shared" si="0"/>
        <v>14.1</v>
      </c>
      <c r="F35" s="1">
        <f t="shared" si="0"/>
        <v>13.3</v>
      </c>
      <c r="G35" s="1">
        <f t="shared" si="0"/>
        <v>15.2</v>
      </c>
      <c r="H35" s="1">
        <f t="shared" si="0"/>
        <v>16.100000000000001</v>
      </c>
      <c r="I35" s="1">
        <f t="shared" si="0"/>
        <v>13.9</v>
      </c>
      <c r="J35" s="1">
        <f t="shared" si="0"/>
        <v>13.8</v>
      </c>
      <c r="K35" s="1">
        <f t="shared" si="0"/>
        <v>13.6</v>
      </c>
      <c r="L35" s="1">
        <f t="shared" si="0"/>
        <v>11.1</v>
      </c>
      <c r="M35" s="1">
        <f t="shared" si="0"/>
        <v>16.399999999999999</v>
      </c>
    </row>
    <row r="37" spans="1:13" x14ac:dyDescent="0.2">
      <c r="A37" s="1" t="s">
        <v>3</v>
      </c>
      <c r="B37" s="1">
        <f>MAX(B4:M34)</f>
        <v>20.3</v>
      </c>
      <c r="D37" s="1" t="s">
        <v>4</v>
      </c>
      <c r="E37" s="4">
        <f>AVERAGE(B4:M34)</f>
        <v>10.238691588785047</v>
      </c>
      <c r="G37" s="1" t="s">
        <v>5</v>
      </c>
      <c r="H37" s="4">
        <f>STDEV(B4:M34)</f>
        <v>3.4945286302134351</v>
      </c>
      <c r="J37" s="1" t="s">
        <v>6</v>
      </c>
      <c r="K37" s="1">
        <f>COUNT(B4:M34)</f>
        <v>107</v>
      </c>
      <c r="L37" s="1" t="s">
        <v>12</v>
      </c>
      <c r="M37" s="4">
        <f>100*K37/122</f>
        <v>87.704918032786878</v>
      </c>
    </row>
    <row r="38" spans="1:13" x14ac:dyDescent="0.2">
      <c r="C38" s="1" t="s">
        <v>7</v>
      </c>
      <c r="D38" s="4">
        <f xml:space="preserve"> COUNT(B4:D34)/30*100</f>
        <v>93.333333333333329</v>
      </c>
      <c r="F38" s="1" t="s">
        <v>8</v>
      </c>
      <c r="G38" s="4">
        <f xml:space="preserve"> COUNT(E4:G34)/30*100</f>
        <v>93.333333333333329</v>
      </c>
      <c r="I38" s="1" t="s">
        <v>9</v>
      </c>
      <c r="J38" s="4">
        <f xml:space="preserve"> COUNT(H4:J34)/30*100</f>
        <v>93.333333333333329</v>
      </c>
      <c r="L38" s="1" t="s">
        <v>10</v>
      </c>
      <c r="M38" s="4">
        <f xml:space="preserve"> COUNT(K4:M34)/30*100</f>
        <v>76.666666666666671</v>
      </c>
    </row>
    <row r="39" spans="1:13" x14ac:dyDescent="0.2">
      <c r="A39" s="1" t="s">
        <v>11</v>
      </c>
      <c r="C39" s="4">
        <f>PERCENTILE(B4:M34,0.98)</f>
        <v>18.159999999999989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9" sqref="D1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28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>
        <v>10.4</v>
      </c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>
        <v>10.7</v>
      </c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>
        <v>9.1</v>
      </c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>
        <v>8.9</v>
      </c>
      <c r="H7" s="3"/>
      <c r="I7" s="3"/>
      <c r="J7" s="3"/>
      <c r="K7" s="3"/>
      <c r="L7" s="3">
        <v>8.6999999999999993</v>
      </c>
      <c r="M7" s="3">
        <v>16.399999999999999</v>
      </c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/>
      <c r="K8" s="3">
        <v>6.8</v>
      </c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14.3</v>
      </c>
      <c r="H10" s="3"/>
      <c r="I10" s="3"/>
      <c r="J10" s="3"/>
      <c r="K10" s="3"/>
      <c r="L10" s="3">
        <v>5.2</v>
      </c>
      <c r="M10" s="3"/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>
        <v>12.2</v>
      </c>
      <c r="K11" s="3">
        <v>7.2</v>
      </c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>
        <v>6.3</v>
      </c>
      <c r="H13" s="3"/>
      <c r="I13" s="3"/>
      <c r="J13" s="3"/>
      <c r="K13" s="3"/>
      <c r="L13" s="3">
        <v>11</v>
      </c>
      <c r="M13" s="3"/>
    </row>
    <row r="14" spans="1:13" x14ac:dyDescent="0.2">
      <c r="A14" s="1">
        <v>11</v>
      </c>
      <c r="B14" s="3"/>
      <c r="C14" s="3"/>
      <c r="D14" s="3"/>
      <c r="E14" s="3"/>
      <c r="F14" s="3"/>
      <c r="G14" s="3"/>
      <c r="H14" s="3"/>
      <c r="I14" s="3"/>
      <c r="J14" s="3">
        <v>5.8</v>
      </c>
      <c r="K14" s="3"/>
      <c r="L14" s="3"/>
      <c r="M14" s="3"/>
    </row>
    <row r="15" spans="1:13" x14ac:dyDescent="0.2">
      <c r="A15" s="1"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>
        <v>10.3</v>
      </c>
      <c r="H16" s="3"/>
      <c r="I16" s="3"/>
      <c r="J16" s="3"/>
      <c r="K16" s="3"/>
      <c r="L16" s="3"/>
      <c r="M16" s="3">
        <v>10</v>
      </c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>
        <v>5.9</v>
      </c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/>
      <c r="J18" s="3"/>
      <c r="K18" s="3">
        <v>6</v>
      </c>
      <c r="L18" s="3"/>
      <c r="M18" s="3"/>
    </row>
    <row r="19" spans="1:13" x14ac:dyDescent="0.2">
      <c r="A19" s="1">
        <v>16</v>
      </c>
      <c r="B19" s="3"/>
      <c r="C19" s="3"/>
      <c r="D19" s="3"/>
      <c r="E19" s="3"/>
      <c r="F19" s="3"/>
      <c r="G19" s="3">
        <v>15.3</v>
      </c>
      <c r="H19" s="3"/>
      <c r="I19" s="3"/>
      <c r="J19" s="3"/>
      <c r="K19" s="3">
        <v>9.5</v>
      </c>
      <c r="L19" s="3"/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>
        <v>11.8</v>
      </c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>
        <v>12</v>
      </c>
      <c r="H22" s="3"/>
      <c r="I22" s="3"/>
      <c r="J22" s="3"/>
      <c r="K22" s="3"/>
      <c r="L22" s="3">
        <v>10.199999999999999</v>
      </c>
      <c r="M22" s="3">
        <v>8.1</v>
      </c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>
        <v>13.9</v>
      </c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>
        <v>10.5</v>
      </c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>
        <v>10</v>
      </c>
      <c r="G26" s="3"/>
      <c r="H26" s="3"/>
      <c r="I26" s="3"/>
      <c r="J26" s="3">
        <v>11.7</v>
      </c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13.6</v>
      </c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>
        <v>10.7</v>
      </c>
      <c r="K29" s="3">
        <v>14.4</v>
      </c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>
        <v>11.9</v>
      </c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>
        <v>8.1</v>
      </c>
      <c r="H31" s="3"/>
      <c r="I31" s="3"/>
      <c r="J31" s="3"/>
      <c r="K31" s="3"/>
      <c r="L31" s="3">
        <v>10.3</v>
      </c>
      <c r="M31" s="3"/>
    </row>
    <row r="32" spans="1:13" x14ac:dyDescent="0.2">
      <c r="A32" s="1">
        <v>29</v>
      </c>
      <c r="B32" s="3"/>
      <c r="C32" s="3"/>
      <c r="D32" s="3"/>
      <c r="E32" s="3">
        <v>5.2</v>
      </c>
      <c r="F32" s="3"/>
      <c r="G32" s="3"/>
      <c r="H32" s="3"/>
      <c r="I32" s="3"/>
      <c r="J32" s="3">
        <v>8.4</v>
      </c>
      <c r="K32" s="3">
        <v>4.5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6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0</v>
      </c>
      <c r="C35" s="1">
        <f t="shared" ref="C35:M35" si="0">MAX(C4:C34)</f>
        <v>0</v>
      </c>
      <c r="D35" s="1">
        <f t="shared" si="0"/>
        <v>0</v>
      </c>
      <c r="E35" s="1">
        <f t="shared" si="0"/>
        <v>5.2</v>
      </c>
      <c r="F35" s="1">
        <f t="shared" si="0"/>
        <v>10</v>
      </c>
      <c r="G35" s="1">
        <f t="shared" si="0"/>
        <v>15.3</v>
      </c>
      <c r="H35" s="1">
        <f t="shared" si="0"/>
        <v>0</v>
      </c>
      <c r="I35" s="1">
        <f t="shared" si="0"/>
        <v>13.6</v>
      </c>
      <c r="J35" s="1">
        <f t="shared" si="0"/>
        <v>13.9</v>
      </c>
      <c r="K35" s="1">
        <f t="shared" si="0"/>
        <v>14.4</v>
      </c>
      <c r="L35" s="1">
        <f t="shared" si="0"/>
        <v>11</v>
      </c>
      <c r="M35" s="1">
        <f t="shared" si="0"/>
        <v>16.399999999999999</v>
      </c>
    </row>
    <row r="37" spans="1:13" x14ac:dyDescent="0.2">
      <c r="A37" s="1" t="s">
        <v>3</v>
      </c>
      <c r="B37" s="1">
        <f>MAX(B4:M34)</f>
        <v>16.399999999999999</v>
      </c>
      <c r="D37" s="1" t="s">
        <v>4</v>
      </c>
      <c r="E37" s="4">
        <f>AVERAGE(B4:M34)</f>
        <v>9.7710526315789465</v>
      </c>
      <c r="G37" s="1" t="s">
        <v>5</v>
      </c>
      <c r="H37" s="4">
        <f>STDEV(B4:M34)</f>
        <v>3.0427501691314824</v>
      </c>
      <c r="J37" s="1" t="s">
        <v>6</v>
      </c>
      <c r="K37" s="1">
        <f>COUNT(B4:M34)</f>
        <v>38</v>
      </c>
      <c r="L37" s="1" t="s">
        <v>12</v>
      </c>
      <c r="M37" s="4">
        <f>100*K37/122</f>
        <v>31.147540983606557</v>
      </c>
    </row>
    <row r="38" spans="1:13" x14ac:dyDescent="0.2">
      <c r="C38" s="1" t="s">
        <v>7</v>
      </c>
      <c r="D38" s="4">
        <f xml:space="preserve"> COUNT(B4:D34)/30*100</f>
        <v>0</v>
      </c>
      <c r="F38" s="1" t="s">
        <v>8</v>
      </c>
      <c r="G38" s="4">
        <f xml:space="preserve"> COUNT(E4:G34)/8*100</f>
        <v>125</v>
      </c>
      <c r="I38" s="1" t="s">
        <v>9</v>
      </c>
      <c r="J38" s="4">
        <f xml:space="preserve"> COUNT(H4:J34)/7*100</f>
        <v>171.42857142857142</v>
      </c>
      <c r="L38" s="1" t="s">
        <v>10</v>
      </c>
      <c r="M38" s="4">
        <f xml:space="preserve"> COUNT(K4:M34)/8*100</f>
        <v>200</v>
      </c>
    </row>
    <row r="39" spans="1:13" x14ac:dyDescent="0.2">
      <c r="A39" s="1" t="s">
        <v>11</v>
      </c>
      <c r="C39" s="4">
        <f>PERCENTILE(B4:M34,0.98)</f>
        <v>15.585999999999999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29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5</v>
      </c>
      <c r="D4" s="3">
        <v>5.4</v>
      </c>
      <c r="E4" s="3"/>
      <c r="F4" s="3"/>
      <c r="G4" s="3">
        <v>3.4</v>
      </c>
      <c r="H4" s="3">
        <v>6.7</v>
      </c>
      <c r="I4" s="3"/>
      <c r="J4" s="3"/>
      <c r="K4" s="3"/>
      <c r="L4" s="3">
        <v>3.7</v>
      </c>
      <c r="M4" s="3">
        <v>5.0999999999999996</v>
      </c>
    </row>
    <row r="5" spans="1:13" x14ac:dyDescent="0.2">
      <c r="A5" s="1">
        <v>2</v>
      </c>
      <c r="B5" s="3">
        <v>7.7</v>
      </c>
      <c r="C5" s="3"/>
      <c r="D5" s="3">
        <v>3.9</v>
      </c>
      <c r="E5" s="3">
        <v>7.7</v>
      </c>
      <c r="F5" s="3">
        <v>7.5</v>
      </c>
      <c r="G5" s="3"/>
      <c r="H5" s="3"/>
      <c r="I5" s="3"/>
      <c r="J5" s="3">
        <v>3.3</v>
      </c>
      <c r="K5" s="3">
        <v>4.0999999999999996</v>
      </c>
      <c r="L5" s="3"/>
      <c r="M5" s="3"/>
    </row>
    <row r="6" spans="1:13" x14ac:dyDescent="0.2">
      <c r="A6" s="1">
        <v>3</v>
      </c>
      <c r="B6" s="3"/>
      <c r="C6" s="3"/>
      <c r="D6" s="3">
        <v>5.2</v>
      </c>
      <c r="E6" s="3"/>
      <c r="F6" s="3"/>
      <c r="G6" s="3"/>
      <c r="H6" s="3"/>
      <c r="I6" s="3">
        <v>11.7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4.9000000000000004</v>
      </c>
      <c r="D7" s="3"/>
      <c r="E7" s="3"/>
      <c r="F7" s="3"/>
      <c r="G7" s="3">
        <v>2.6</v>
      </c>
      <c r="H7" s="3">
        <v>7.8</v>
      </c>
      <c r="I7" s="3"/>
      <c r="J7" s="3"/>
      <c r="K7" s="3"/>
      <c r="L7" s="3">
        <v>3.8</v>
      </c>
      <c r="M7" s="3">
        <v>12.9</v>
      </c>
    </row>
    <row r="8" spans="1:13" x14ac:dyDescent="0.2">
      <c r="A8" s="1">
        <v>5</v>
      </c>
      <c r="B8" s="3">
        <v>5.2</v>
      </c>
      <c r="C8" s="3"/>
      <c r="D8" s="3"/>
      <c r="E8" s="3"/>
      <c r="F8" s="3">
        <v>6.5</v>
      </c>
      <c r="G8" s="3"/>
      <c r="H8" s="3"/>
      <c r="I8" s="3"/>
      <c r="J8" s="3">
        <v>4.3</v>
      </c>
      <c r="K8" s="3">
        <v>4.2</v>
      </c>
      <c r="L8" s="3"/>
      <c r="M8" s="3"/>
    </row>
    <row r="9" spans="1:13" x14ac:dyDescent="0.2">
      <c r="A9" s="1">
        <v>6</v>
      </c>
      <c r="B9" s="3"/>
      <c r="C9" s="3"/>
      <c r="D9" s="3">
        <v>9.3000000000000007</v>
      </c>
      <c r="E9" s="3"/>
      <c r="F9" s="3"/>
      <c r="G9" s="3"/>
      <c r="H9" s="3"/>
      <c r="I9" s="3">
        <v>4.7</v>
      </c>
      <c r="J9" s="3"/>
      <c r="K9" s="3"/>
      <c r="L9" s="3"/>
      <c r="M9" s="3">
        <v>7.4</v>
      </c>
    </row>
    <row r="10" spans="1:13" x14ac:dyDescent="0.2">
      <c r="A10" s="1">
        <v>7</v>
      </c>
      <c r="B10" s="3"/>
      <c r="C10" s="3">
        <v>8.6999999999999993</v>
      </c>
      <c r="D10" s="3"/>
      <c r="E10" s="3"/>
      <c r="F10" s="3"/>
      <c r="G10" s="3">
        <v>4.2</v>
      </c>
      <c r="H10" s="3">
        <v>8.9</v>
      </c>
      <c r="I10" s="3"/>
      <c r="J10" s="3"/>
      <c r="K10" s="3"/>
      <c r="L10" s="3">
        <v>5</v>
      </c>
      <c r="M10" s="3">
        <v>7.5</v>
      </c>
    </row>
    <row r="11" spans="1:13" x14ac:dyDescent="0.2">
      <c r="A11" s="1">
        <v>8</v>
      </c>
      <c r="B11" s="3">
        <v>7.2</v>
      </c>
      <c r="C11" s="3"/>
      <c r="D11" s="3"/>
      <c r="E11" s="3">
        <v>4.8</v>
      </c>
      <c r="F11" s="3">
        <v>7.5</v>
      </c>
      <c r="G11" s="3"/>
      <c r="H11" s="3"/>
      <c r="I11" s="3"/>
      <c r="J11" s="3">
        <v>11</v>
      </c>
      <c r="K11" s="3">
        <v>2.4</v>
      </c>
      <c r="L11" s="3"/>
      <c r="M11" s="3"/>
    </row>
    <row r="12" spans="1:13" x14ac:dyDescent="0.2">
      <c r="A12" s="1">
        <v>9</v>
      </c>
      <c r="B12" s="3"/>
      <c r="C12" s="3"/>
      <c r="D12" s="3">
        <v>8.4</v>
      </c>
      <c r="E12" s="3">
        <v>8.6</v>
      </c>
      <c r="F12" s="3"/>
      <c r="G12" s="3"/>
      <c r="H12" s="3"/>
      <c r="I12" s="3">
        <v>4.7</v>
      </c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>
        <v>5.2</v>
      </c>
      <c r="H13" s="3">
        <v>8</v>
      </c>
      <c r="I13" s="3"/>
      <c r="J13" s="3"/>
      <c r="K13" s="3"/>
      <c r="L13" s="3">
        <v>7.7</v>
      </c>
      <c r="M13" s="3"/>
    </row>
    <row r="14" spans="1:13" x14ac:dyDescent="0.2">
      <c r="A14" s="1">
        <v>11</v>
      </c>
      <c r="B14" s="3">
        <v>4.5</v>
      </c>
      <c r="C14" s="3"/>
      <c r="D14" s="3"/>
      <c r="E14" s="3">
        <v>4.5999999999999996</v>
      </c>
      <c r="F14" s="3">
        <v>5.5</v>
      </c>
      <c r="G14" s="3"/>
      <c r="H14" s="3"/>
      <c r="I14" s="3"/>
      <c r="J14" s="3">
        <v>3.8</v>
      </c>
      <c r="K14" s="3">
        <v>5.5</v>
      </c>
      <c r="L14" s="3"/>
      <c r="M14" s="3"/>
    </row>
    <row r="15" spans="1:13" x14ac:dyDescent="0.2">
      <c r="A15" s="1">
        <v>12</v>
      </c>
      <c r="B15" s="3"/>
      <c r="C15" s="3"/>
      <c r="D15" s="3">
        <v>5.6</v>
      </c>
      <c r="E15" s="3"/>
      <c r="F15" s="3"/>
      <c r="G15" s="3"/>
      <c r="H15" s="3"/>
      <c r="I15" s="3">
        <v>7</v>
      </c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>
        <v>8.1999999999999993</v>
      </c>
      <c r="H16" s="3">
        <v>8.4</v>
      </c>
      <c r="I16" s="3"/>
      <c r="J16" s="3"/>
      <c r="K16" s="3"/>
      <c r="L16" s="3">
        <v>5.0999999999999996</v>
      </c>
      <c r="M16" s="3">
        <v>11.7</v>
      </c>
    </row>
    <row r="17" spans="1:13" x14ac:dyDescent="0.2">
      <c r="A17" s="1">
        <v>14</v>
      </c>
      <c r="B17" s="3">
        <v>5.0999999999999996</v>
      </c>
      <c r="C17" s="3"/>
      <c r="D17" s="3"/>
      <c r="E17" s="3">
        <v>6.3</v>
      </c>
      <c r="F17" s="3">
        <v>3.4</v>
      </c>
      <c r="G17" s="3"/>
      <c r="H17" s="3"/>
      <c r="I17" s="3"/>
      <c r="J17" s="3">
        <v>9.6999999999999993</v>
      </c>
      <c r="K17" s="3">
        <v>3.6</v>
      </c>
      <c r="L17" s="3"/>
      <c r="M17" s="3"/>
    </row>
    <row r="18" spans="1:13" x14ac:dyDescent="0.2">
      <c r="A18" s="1">
        <v>15</v>
      </c>
      <c r="B18" s="3"/>
      <c r="C18" s="3">
        <v>4.2</v>
      </c>
      <c r="D18" s="3">
        <v>4</v>
      </c>
      <c r="E18" s="3"/>
      <c r="F18" s="3"/>
      <c r="G18" s="3"/>
      <c r="H18" s="3"/>
      <c r="I18" s="3">
        <v>10.5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8.1</v>
      </c>
      <c r="D19" s="3"/>
      <c r="E19" s="3"/>
      <c r="F19" s="3"/>
      <c r="G19" s="3">
        <v>10.4</v>
      </c>
      <c r="H19" s="3">
        <v>11.9</v>
      </c>
      <c r="I19" s="3"/>
      <c r="J19" s="3"/>
      <c r="K19" s="3"/>
      <c r="L19" s="3">
        <v>2.5</v>
      </c>
      <c r="M19" s="3">
        <v>2.6</v>
      </c>
    </row>
    <row r="20" spans="1:13" x14ac:dyDescent="0.2">
      <c r="A20" s="1">
        <v>17</v>
      </c>
      <c r="B20" s="3"/>
      <c r="C20" s="3"/>
      <c r="D20" s="3"/>
      <c r="E20" s="3">
        <v>8</v>
      </c>
      <c r="F20" s="3">
        <v>5</v>
      </c>
      <c r="G20" s="3"/>
      <c r="H20" s="3"/>
      <c r="I20" s="3"/>
      <c r="J20" s="3">
        <v>3.8</v>
      </c>
      <c r="K20" s="3">
        <v>3.7</v>
      </c>
      <c r="L20" s="3"/>
      <c r="M20" s="3"/>
    </row>
    <row r="21" spans="1:13" x14ac:dyDescent="0.2">
      <c r="A21" s="1">
        <v>18</v>
      </c>
      <c r="B21" s="3"/>
      <c r="C21" s="3"/>
      <c r="D21" s="3">
        <v>6.8</v>
      </c>
      <c r="E21" s="3"/>
      <c r="F21" s="3"/>
      <c r="G21" s="3"/>
      <c r="H21" s="3"/>
      <c r="I21" s="3">
        <v>20.7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5.5</v>
      </c>
      <c r="D22" s="3"/>
      <c r="E22" s="3"/>
      <c r="F22" s="3"/>
      <c r="G22" s="3">
        <v>7.7</v>
      </c>
      <c r="H22" s="3">
        <v>9</v>
      </c>
      <c r="I22" s="3"/>
      <c r="J22" s="3"/>
      <c r="K22" s="3"/>
      <c r="L22" s="3">
        <v>4.3</v>
      </c>
      <c r="M22" s="3">
        <v>4.3</v>
      </c>
    </row>
    <row r="23" spans="1:13" x14ac:dyDescent="0.2">
      <c r="A23" s="1">
        <v>20</v>
      </c>
      <c r="B23" s="3"/>
      <c r="C23" s="3"/>
      <c r="D23" s="3"/>
      <c r="E23" s="3">
        <v>9.3000000000000007</v>
      </c>
      <c r="F23" s="3">
        <v>5.5</v>
      </c>
      <c r="G23" s="3"/>
      <c r="H23" s="3"/>
      <c r="I23" s="3"/>
      <c r="J23" s="3">
        <v>7</v>
      </c>
      <c r="K23" s="3">
        <v>9.1</v>
      </c>
      <c r="L23" s="3"/>
      <c r="M23" s="3"/>
    </row>
    <row r="24" spans="1:13" x14ac:dyDescent="0.2">
      <c r="A24" s="1">
        <v>21</v>
      </c>
      <c r="B24" s="3"/>
      <c r="C24" s="3"/>
      <c r="D24" s="3">
        <v>9.6</v>
      </c>
      <c r="E24" s="3"/>
      <c r="F24" s="3"/>
      <c r="G24" s="3"/>
      <c r="H24" s="3"/>
      <c r="I24" s="3">
        <v>10.3</v>
      </c>
      <c r="J24" s="3"/>
      <c r="K24" s="3"/>
      <c r="L24" s="3"/>
      <c r="M24" s="3"/>
    </row>
    <row r="25" spans="1:13" x14ac:dyDescent="0.2">
      <c r="A25" s="1">
        <v>22</v>
      </c>
      <c r="B25" s="3">
        <v>4.2</v>
      </c>
      <c r="C25" s="3">
        <v>4.5</v>
      </c>
      <c r="D25" s="3"/>
      <c r="E25" s="3"/>
      <c r="F25" s="3"/>
      <c r="G25" s="3">
        <v>14.7</v>
      </c>
      <c r="H25" s="3">
        <v>14</v>
      </c>
      <c r="I25" s="3"/>
      <c r="J25" s="3"/>
      <c r="K25" s="3"/>
      <c r="L25" s="3">
        <v>10.199999999999999</v>
      </c>
      <c r="M25" s="3">
        <v>6.2</v>
      </c>
    </row>
    <row r="26" spans="1:13" x14ac:dyDescent="0.2">
      <c r="A26" s="1">
        <v>23</v>
      </c>
      <c r="B26" s="3">
        <v>6.2</v>
      </c>
      <c r="C26" s="3"/>
      <c r="D26" s="3"/>
      <c r="E26" s="3">
        <v>10.6</v>
      </c>
      <c r="F26" s="3">
        <v>6.7</v>
      </c>
      <c r="G26" s="3"/>
      <c r="H26" s="3"/>
      <c r="I26" s="3"/>
      <c r="J26" s="3">
        <v>8.1999999999999993</v>
      </c>
      <c r="K26" s="3">
        <v>10.5</v>
      </c>
      <c r="L26" s="3"/>
      <c r="M26" s="3"/>
    </row>
    <row r="27" spans="1:13" x14ac:dyDescent="0.2">
      <c r="A27" s="1">
        <v>24</v>
      </c>
      <c r="B27" s="3">
        <v>1.6</v>
      </c>
      <c r="C27" s="3"/>
      <c r="D27" s="3">
        <v>7.4</v>
      </c>
      <c r="E27" s="3"/>
      <c r="F27" s="3"/>
      <c r="G27" s="3"/>
      <c r="H27" s="3"/>
      <c r="I27" s="3">
        <v>9.5</v>
      </c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>
        <v>4</v>
      </c>
      <c r="H28" s="3">
        <v>14.5</v>
      </c>
      <c r="I28" s="3"/>
      <c r="J28" s="3"/>
      <c r="K28" s="3"/>
      <c r="L28" s="3">
        <v>3.7</v>
      </c>
      <c r="M28" s="3">
        <v>3.4</v>
      </c>
    </row>
    <row r="29" spans="1:13" x14ac:dyDescent="0.2">
      <c r="A29" s="1">
        <v>26</v>
      </c>
      <c r="B29" s="3">
        <v>6.2</v>
      </c>
      <c r="C29" s="3"/>
      <c r="D29" s="3"/>
      <c r="E29" s="3">
        <v>7.3</v>
      </c>
      <c r="F29" s="3">
        <v>7</v>
      </c>
      <c r="G29" s="3"/>
      <c r="H29" s="3"/>
      <c r="I29" s="3"/>
      <c r="J29" s="3">
        <v>11.5</v>
      </c>
      <c r="K29" s="3">
        <v>7.8</v>
      </c>
      <c r="L29" s="3"/>
      <c r="M29" s="3"/>
    </row>
    <row r="30" spans="1:13" x14ac:dyDescent="0.2">
      <c r="A30" s="1">
        <v>27</v>
      </c>
      <c r="B30" s="3"/>
      <c r="C30" s="3"/>
      <c r="D30" s="3">
        <v>6.3</v>
      </c>
      <c r="E30" s="3"/>
      <c r="F30" s="3"/>
      <c r="G30" s="3"/>
      <c r="H30" s="3"/>
      <c r="I30" s="3">
        <v>8.4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5.5</v>
      </c>
      <c r="D31" s="3"/>
      <c r="E31" s="3"/>
      <c r="F31" s="3"/>
      <c r="G31" s="3">
        <v>6.8</v>
      </c>
      <c r="H31" s="3">
        <v>12</v>
      </c>
      <c r="I31" s="3"/>
      <c r="J31" s="3"/>
      <c r="K31" s="3"/>
      <c r="L31" s="3">
        <v>12.4</v>
      </c>
      <c r="M31" s="3">
        <v>1.7</v>
      </c>
    </row>
    <row r="32" spans="1:13" x14ac:dyDescent="0.2">
      <c r="A32" s="1">
        <v>29</v>
      </c>
      <c r="B32" s="3"/>
      <c r="C32" s="3"/>
      <c r="D32" s="3"/>
      <c r="E32" s="3">
        <v>19</v>
      </c>
      <c r="F32" s="3">
        <v>3.1</v>
      </c>
      <c r="G32" s="3"/>
      <c r="H32" s="3"/>
      <c r="I32" s="3"/>
      <c r="J32" s="3">
        <v>5.4</v>
      </c>
      <c r="K32" s="3">
        <v>5.5</v>
      </c>
      <c r="L32" s="3"/>
      <c r="M32" s="3"/>
    </row>
    <row r="33" spans="1:13" x14ac:dyDescent="0.2">
      <c r="A33" s="1">
        <v>30</v>
      </c>
      <c r="B33" s="3"/>
      <c r="C33" s="3"/>
      <c r="D33" s="3">
        <v>5.6</v>
      </c>
      <c r="E33" s="3"/>
      <c r="F33" s="3"/>
      <c r="G33" s="3"/>
      <c r="H33" s="3"/>
      <c r="I33" s="3">
        <v>1.1000000000000001</v>
      </c>
      <c r="J33" s="3"/>
      <c r="K33" s="3"/>
      <c r="L33" s="3"/>
      <c r="M33" s="3"/>
    </row>
    <row r="34" spans="1:13" x14ac:dyDescent="0.2">
      <c r="A34" s="1">
        <v>31</v>
      </c>
      <c r="B34" s="3">
        <v>7.7</v>
      </c>
      <c r="C34" s="3"/>
      <c r="D34" s="3"/>
      <c r="E34" s="3"/>
      <c r="F34" s="3"/>
      <c r="G34" s="3"/>
      <c r="H34" s="3">
        <v>10.3</v>
      </c>
      <c r="I34" s="3"/>
      <c r="J34" s="3"/>
      <c r="K34" s="3"/>
      <c r="L34" s="3"/>
      <c r="M34" s="3">
        <v>6</v>
      </c>
    </row>
    <row r="35" spans="1:13" x14ac:dyDescent="0.2">
      <c r="A35" s="1" t="s">
        <v>2</v>
      </c>
      <c r="B35" s="1">
        <f>MAX(B4:B34)</f>
        <v>7.7</v>
      </c>
      <c r="C35" s="1">
        <f t="shared" ref="C35:M35" si="0">MAX(C4:C34)</f>
        <v>8.6999999999999993</v>
      </c>
      <c r="D35" s="1">
        <f t="shared" si="0"/>
        <v>9.6</v>
      </c>
      <c r="E35" s="1">
        <f t="shared" si="0"/>
        <v>19</v>
      </c>
      <c r="F35" s="1">
        <f t="shared" si="0"/>
        <v>7.5</v>
      </c>
      <c r="G35" s="1">
        <f t="shared" si="0"/>
        <v>14.7</v>
      </c>
      <c r="H35" s="1">
        <f t="shared" si="0"/>
        <v>14.5</v>
      </c>
      <c r="I35" s="1">
        <f t="shared" si="0"/>
        <v>20.7</v>
      </c>
      <c r="J35" s="1">
        <f t="shared" si="0"/>
        <v>11.5</v>
      </c>
      <c r="K35" s="1">
        <f t="shared" si="0"/>
        <v>10.5</v>
      </c>
      <c r="L35" s="1">
        <f t="shared" si="0"/>
        <v>12.4</v>
      </c>
      <c r="M35" s="1">
        <f t="shared" si="0"/>
        <v>12.9</v>
      </c>
    </row>
    <row r="37" spans="1:13" x14ac:dyDescent="0.2">
      <c r="A37" s="1" t="s">
        <v>3</v>
      </c>
      <c r="B37" s="1">
        <f>MAX(B4:M34)</f>
        <v>20.7</v>
      </c>
      <c r="D37" s="1" t="s">
        <v>4</v>
      </c>
      <c r="E37" s="4">
        <f>AVERAGE(B4:M34)</f>
        <v>6.9040983606557402</v>
      </c>
      <c r="G37" s="1" t="s">
        <v>5</v>
      </c>
      <c r="H37" s="4">
        <f>STDEV(B4:M34)</f>
        <v>3.3235547419106233</v>
      </c>
      <c r="J37" s="1" t="s">
        <v>6</v>
      </c>
      <c r="K37" s="1">
        <f>COUNT(B4:M34)</f>
        <v>122</v>
      </c>
      <c r="L37" s="1" t="s">
        <v>12</v>
      </c>
      <c r="M37" s="4">
        <f>100*K37/122</f>
        <v>100</v>
      </c>
    </row>
    <row r="38" spans="1:13" x14ac:dyDescent="0.2">
      <c r="C38" s="1" t="s">
        <v>7</v>
      </c>
      <c r="D38" s="4">
        <f xml:space="preserve"> COUNT(B4:D34)/30*100</f>
        <v>100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103.33333333333334</v>
      </c>
    </row>
    <row r="39" spans="1:13" x14ac:dyDescent="0.2">
      <c r="A39" s="1" t="s">
        <v>11</v>
      </c>
      <c r="C39" s="4">
        <f>PERCENTILE(B4:M34,0.98)</f>
        <v>14.616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4" sqref="O34"/>
    </sheetView>
  </sheetViews>
  <sheetFormatPr defaultColWidth="9.140625" defaultRowHeight="12.75" x14ac:dyDescent="0.2"/>
  <cols>
    <col min="1" max="1" width="12.855468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13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1">
        <v>17.399999999999999</v>
      </c>
      <c r="C4" s="1">
        <v>7.7</v>
      </c>
      <c r="D4" s="1">
        <v>5.6</v>
      </c>
      <c r="E4" s="1">
        <v>7</v>
      </c>
      <c r="F4" s="1">
        <v>5.9</v>
      </c>
      <c r="G4" s="1">
        <v>3.5</v>
      </c>
      <c r="H4" s="1">
        <v>8.1999999999999993</v>
      </c>
      <c r="I4" s="1">
        <v>18.2</v>
      </c>
      <c r="J4" s="1">
        <v>6</v>
      </c>
      <c r="K4" s="1">
        <v>6.5</v>
      </c>
      <c r="L4" s="1">
        <v>4.0999999999999996</v>
      </c>
      <c r="M4" s="1">
        <v>7.2</v>
      </c>
    </row>
    <row r="5" spans="1:13" x14ac:dyDescent="0.2">
      <c r="A5" s="1">
        <v>2</v>
      </c>
      <c r="B5" s="1">
        <v>10.7</v>
      </c>
      <c r="C5" s="1">
        <v>6.2</v>
      </c>
      <c r="D5" s="1">
        <v>6.9</v>
      </c>
      <c r="E5" s="1">
        <v>9.5</v>
      </c>
      <c r="F5" s="1">
        <v>9.9</v>
      </c>
      <c r="G5" s="1">
        <v>5</v>
      </c>
      <c r="H5" s="1">
        <v>12</v>
      </c>
      <c r="I5" s="1">
        <v>11.7</v>
      </c>
      <c r="K5" s="1">
        <v>5.2</v>
      </c>
      <c r="L5" s="1">
        <v>7.3</v>
      </c>
      <c r="M5" s="1">
        <v>14.6</v>
      </c>
    </row>
    <row r="6" spans="1:13" x14ac:dyDescent="0.2">
      <c r="A6" s="1">
        <v>3</v>
      </c>
      <c r="B6" s="1">
        <v>5.4</v>
      </c>
      <c r="C6" s="1">
        <v>4.7</v>
      </c>
      <c r="D6" s="1">
        <v>5.3</v>
      </c>
      <c r="E6" s="1">
        <v>8.3000000000000007</v>
      </c>
      <c r="G6" s="1">
        <v>4</v>
      </c>
      <c r="H6" s="1">
        <v>10.3</v>
      </c>
      <c r="I6" s="1">
        <v>17.899999999999999</v>
      </c>
      <c r="J6" s="1">
        <v>8.4</v>
      </c>
      <c r="K6" s="1">
        <v>6.9</v>
      </c>
      <c r="L6" s="1">
        <v>9.5</v>
      </c>
      <c r="M6" s="1">
        <v>11.1</v>
      </c>
    </row>
    <row r="7" spans="1:13" x14ac:dyDescent="0.2">
      <c r="A7" s="1">
        <v>4</v>
      </c>
      <c r="B7" s="1">
        <v>8</v>
      </c>
      <c r="C7" s="1">
        <v>5.7</v>
      </c>
      <c r="D7" s="1">
        <v>7.6</v>
      </c>
      <c r="E7" s="1">
        <v>8.5</v>
      </c>
      <c r="F7" s="1">
        <v>6.3</v>
      </c>
      <c r="G7" s="1">
        <v>6</v>
      </c>
      <c r="H7" s="1">
        <v>9</v>
      </c>
      <c r="I7" s="1">
        <v>13.6</v>
      </c>
      <c r="J7" s="1">
        <v>8.6</v>
      </c>
      <c r="K7" s="1">
        <v>6.6</v>
      </c>
      <c r="L7" s="1">
        <v>6.9</v>
      </c>
      <c r="M7" s="1">
        <v>11.7</v>
      </c>
    </row>
    <row r="8" spans="1:13" x14ac:dyDescent="0.2">
      <c r="A8" s="1">
        <v>5</v>
      </c>
      <c r="B8" s="1">
        <v>8.4</v>
      </c>
      <c r="C8" s="1">
        <v>5.9</v>
      </c>
      <c r="D8" s="1">
        <v>8.1</v>
      </c>
      <c r="E8" s="1">
        <v>5.2</v>
      </c>
      <c r="F8" s="1">
        <v>8.3000000000000007</v>
      </c>
      <c r="G8" s="1">
        <v>5.3</v>
      </c>
      <c r="H8" s="1">
        <v>11.5</v>
      </c>
      <c r="I8" s="1">
        <v>22.3</v>
      </c>
      <c r="J8" s="1">
        <v>8</v>
      </c>
      <c r="K8" s="1">
        <v>6.6</v>
      </c>
      <c r="L8" s="1">
        <v>8.1</v>
      </c>
      <c r="M8" s="1">
        <v>8.6999999999999993</v>
      </c>
    </row>
    <row r="9" spans="1:13" x14ac:dyDescent="0.2">
      <c r="A9" s="1">
        <v>6</v>
      </c>
      <c r="B9" s="1">
        <v>5.4</v>
      </c>
      <c r="C9" s="1">
        <v>13.3</v>
      </c>
      <c r="D9" s="1">
        <v>10.6</v>
      </c>
      <c r="E9" s="1">
        <v>6.7</v>
      </c>
      <c r="F9" s="1">
        <v>7.9</v>
      </c>
      <c r="G9" s="1">
        <v>5.4</v>
      </c>
      <c r="H9" s="1">
        <v>14.2</v>
      </c>
      <c r="I9" s="1">
        <v>9.3000000000000007</v>
      </c>
      <c r="J9" s="1">
        <v>7.9</v>
      </c>
      <c r="K9" s="1">
        <v>6.5</v>
      </c>
      <c r="L9" s="1">
        <v>10.5</v>
      </c>
      <c r="M9" s="1">
        <v>6.4</v>
      </c>
    </row>
    <row r="10" spans="1:13" x14ac:dyDescent="0.2">
      <c r="A10" s="1">
        <v>7</v>
      </c>
      <c r="B10" s="1">
        <v>5.8</v>
      </c>
      <c r="C10" s="1">
        <v>11.7</v>
      </c>
      <c r="E10" s="1">
        <v>3.6</v>
      </c>
      <c r="F10" s="1">
        <v>7.7</v>
      </c>
      <c r="G10" s="1">
        <v>4.9000000000000004</v>
      </c>
      <c r="H10" s="1">
        <v>12.4</v>
      </c>
      <c r="I10" s="1">
        <v>6.1</v>
      </c>
      <c r="J10" s="1">
        <v>7.7</v>
      </c>
      <c r="K10" s="1">
        <v>6.9</v>
      </c>
      <c r="L10" s="1">
        <v>3.8</v>
      </c>
      <c r="M10" s="1">
        <v>8.1999999999999993</v>
      </c>
    </row>
    <row r="11" spans="1:13" x14ac:dyDescent="0.2">
      <c r="A11" s="1">
        <v>8</v>
      </c>
      <c r="B11" s="1">
        <v>7.3</v>
      </c>
      <c r="C11" s="1">
        <v>12.4</v>
      </c>
      <c r="D11" s="1">
        <v>7.8</v>
      </c>
      <c r="E11" s="1">
        <v>6.2</v>
      </c>
      <c r="F11" s="1">
        <v>7.2</v>
      </c>
      <c r="G11" s="1">
        <v>4.0999999999999996</v>
      </c>
      <c r="H11" s="1">
        <v>7.9</v>
      </c>
      <c r="I11" s="1">
        <v>9.6</v>
      </c>
      <c r="J11" s="1">
        <v>9.8000000000000007</v>
      </c>
      <c r="K11" s="1">
        <v>7</v>
      </c>
      <c r="L11" s="1">
        <v>6.7</v>
      </c>
      <c r="M11" s="1">
        <v>12.4</v>
      </c>
    </row>
    <row r="12" spans="1:13" x14ac:dyDescent="0.2">
      <c r="A12" s="1">
        <v>9</v>
      </c>
      <c r="B12" s="1">
        <v>6.6</v>
      </c>
      <c r="C12" s="1">
        <v>10.1</v>
      </c>
      <c r="D12" s="1">
        <v>11.5</v>
      </c>
      <c r="E12" s="1">
        <v>6.1</v>
      </c>
      <c r="F12" s="1">
        <v>5.5</v>
      </c>
      <c r="G12" s="1">
        <v>5.8</v>
      </c>
      <c r="H12" s="1">
        <v>7.9</v>
      </c>
      <c r="I12" s="1">
        <v>6.2</v>
      </c>
      <c r="J12" s="1">
        <v>12.9</v>
      </c>
      <c r="K12" s="1">
        <v>9</v>
      </c>
      <c r="L12" s="1">
        <v>8.1999999999999993</v>
      </c>
      <c r="M12" s="1">
        <v>14.3</v>
      </c>
    </row>
    <row r="13" spans="1:13" x14ac:dyDescent="0.2">
      <c r="A13" s="1">
        <v>10</v>
      </c>
      <c r="B13" s="1">
        <v>7.5</v>
      </c>
      <c r="C13" s="1">
        <v>7.2</v>
      </c>
      <c r="D13" s="1">
        <v>14.3</v>
      </c>
      <c r="F13" s="1">
        <v>4.5</v>
      </c>
      <c r="G13" s="1">
        <v>5.3</v>
      </c>
      <c r="H13" s="1">
        <v>7.8</v>
      </c>
      <c r="I13" s="1">
        <v>6</v>
      </c>
      <c r="J13" s="1">
        <v>4.7</v>
      </c>
      <c r="K13" s="1">
        <v>12.4</v>
      </c>
      <c r="L13" s="1">
        <v>16.3</v>
      </c>
      <c r="M13" s="1">
        <v>9.4</v>
      </c>
    </row>
    <row r="14" spans="1:13" x14ac:dyDescent="0.2">
      <c r="A14" s="1">
        <v>11</v>
      </c>
      <c r="B14" s="1">
        <v>4.2</v>
      </c>
      <c r="C14" s="1">
        <v>3.8</v>
      </c>
      <c r="D14" s="1">
        <v>7.2</v>
      </c>
      <c r="F14" s="1">
        <v>6.5</v>
      </c>
      <c r="G14" s="1">
        <v>6.7</v>
      </c>
      <c r="H14" s="1">
        <v>9.6</v>
      </c>
      <c r="I14" s="1">
        <v>6.6</v>
      </c>
      <c r="J14" s="1">
        <v>11.2</v>
      </c>
      <c r="K14" s="1">
        <v>8.4</v>
      </c>
      <c r="L14" s="1">
        <v>10.3</v>
      </c>
      <c r="M14" s="1">
        <v>13.8</v>
      </c>
    </row>
    <row r="15" spans="1:13" x14ac:dyDescent="0.2">
      <c r="A15" s="1">
        <v>12</v>
      </c>
      <c r="B15" s="1">
        <v>7.5</v>
      </c>
      <c r="C15" s="1">
        <v>8.9</v>
      </c>
      <c r="D15" s="1">
        <v>7</v>
      </c>
      <c r="E15" s="1">
        <v>8.5</v>
      </c>
      <c r="F15" s="1">
        <v>8.9</v>
      </c>
      <c r="G15" s="1">
        <v>9.6</v>
      </c>
      <c r="H15" s="1">
        <v>10.1</v>
      </c>
      <c r="I15" s="1">
        <v>9.6</v>
      </c>
      <c r="J15" s="1">
        <v>9.5</v>
      </c>
      <c r="K15" s="1">
        <v>6</v>
      </c>
      <c r="L15" s="1">
        <v>6.7</v>
      </c>
      <c r="M15" s="1">
        <v>18.2</v>
      </c>
    </row>
    <row r="16" spans="1:13" x14ac:dyDescent="0.2">
      <c r="A16" s="1">
        <v>13</v>
      </c>
      <c r="B16" s="1">
        <v>4.9000000000000004</v>
      </c>
      <c r="C16" s="1">
        <v>10.7</v>
      </c>
      <c r="D16" s="1">
        <v>5.2</v>
      </c>
      <c r="E16" s="1">
        <v>6.7</v>
      </c>
      <c r="F16" s="1">
        <v>7.1</v>
      </c>
      <c r="G16" s="1">
        <v>5.8</v>
      </c>
      <c r="H16" s="1">
        <v>12.5</v>
      </c>
      <c r="I16" s="1">
        <v>8.6</v>
      </c>
      <c r="J16" s="1">
        <v>9.4</v>
      </c>
      <c r="K16" s="1">
        <v>4.7</v>
      </c>
      <c r="L16" s="1">
        <v>12.5</v>
      </c>
      <c r="M16" s="1">
        <v>18</v>
      </c>
    </row>
    <row r="17" spans="1:13" x14ac:dyDescent="0.2">
      <c r="A17" s="1">
        <v>14</v>
      </c>
      <c r="B17" s="1">
        <v>4.8</v>
      </c>
      <c r="C17" s="1">
        <v>6.2</v>
      </c>
      <c r="D17" s="1">
        <v>7.4</v>
      </c>
      <c r="E17" s="1">
        <v>6.4</v>
      </c>
      <c r="F17" s="1">
        <v>9.6999999999999993</v>
      </c>
      <c r="G17" s="1">
        <v>10.1</v>
      </c>
      <c r="H17" s="1">
        <v>9.9</v>
      </c>
      <c r="I17" s="1">
        <v>11</v>
      </c>
      <c r="J17" s="1">
        <v>9.8000000000000007</v>
      </c>
      <c r="K17" s="1">
        <v>3.7</v>
      </c>
      <c r="L17" s="1">
        <v>3.5</v>
      </c>
      <c r="M17" s="1">
        <v>18.2</v>
      </c>
    </row>
    <row r="18" spans="1:13" x14ac:dyDescent="0.2">
      <c r="A18" s="1">
        <v>15</v>
      </c>
      <c r="B18" s="1">
        <v>4.7</v>
      </c>
      <c r="C18" s="1">
        <v>5.9</v>
      </c>
      <c r="D18" s="1">
        <v>8</v>
      </c>
      <c r="E18" s="1">
        <v>5.3</v>
      </c>
      <c r="F18" s="1">
        <v>10.7</v>
      </c>
      <c r="G18" s="1">
        <v>8.8000000000000007</v>
      </c>
      <c r="H18" s="1">
        <v>7</v>
      </c>
      <c r="I18" s="1">
        <v>14</v>
      </c>
      <c r="J18" s="1">
        <v>9</v>
      </c>
      <c r="K18" s="1">
        <v>6.4</v>
      </c>
      <c r="L18" s="1">
        <v>9.4</v>
      </c>
      <c r="M18" s="1">
        <v>8.3000000000000007</v>
      </c>
    </row>
    <row r="19" spans="1:13" x14ac:dyDescent="0.2">
      <c r="A19" s="1">
        <v>16</v>
      </c>
      <c r="C19" s="1">
        <v>10.1</v>
      </c>
      <c r="D19" s="1">
        <v>5.4</v>
      </c>
      <c r="E19" s="1">
        <v>6.3</v>
      </c>
      <c r="F19" s="1">
        <v>7.1</v>
      </c>
      <c r="G19" s="1">
        <v>10.199999999999999</v>
      </c>
      <c r="H19" s="1">
        <v>7.9</v>
      </c>
      <c r="I19" s="1">
        <v>8.4</v>
      </c>
      <c r="J19" s="1">
        <v>2.6</v>
      </c>
      <c r="K19" s="1">
        <v>10.9</v>
      </c>
      <c r="L19" s="1">
        <v>6.1</v>
      </c>
      <c r="M19" s="1">
        <v>7.5</v>
      </c>
    </row>
    <row r="20" spans="1:13" x14ac:dyDescent="0.2">
      <c r="A20" s="1">
        <v>17</v>
      </c>
      <c r="B20" s="1">
        <v>6.4</v>
      </c>
      <c r="C20" s="1">
        <v>7.5</v>
      </c>
      <c r="D20" s="1">
        <v>4.7</v>
      </c>
      <c r="E20" s="1">
        <v>8.9</v>
      </c>
      <c r="F20" s="1">
        <v>6.2</v>
      </c>
      <c r="G20" s="1">
        <v>7.2</v>
      </c>
      <c r="H20" s="1">
        <v>10.6</v>
      </c>
      <c r="I20" s="1">
        <v>4.7</v>
      </c>
      <c r="K20" s="1">
        <v>7</v>
      </c>
      <c r="L20" s="1">
        <v>6.3</v>
      </c>
      <c r="M20" s="1">
        <v>6.6</v>
      </c>
    </row>
    <row r="21" spans="1:13" x14ac:dyDescent="0.2">
      <c r="A21" s="1">
        <v>18</v>
      </c>
      <c r="B21" s="1">
        <v>8.6999999999999993</v>
      </c>
      <c r="C21" s="1">
        <v>7.5</v>
      </c>
      <c r="D21" s="1">
        <v>8.5</v>
      </c>
      <c r="F21" s="1">
        <v>10.9</v>
      </c>
      <c r="G21" s="1">
        <v>9.6999999999999993</v>
      </c>
      <c r="H21" s="1">
        <v>6.8</v>
      </c>
      <c r="I21" s="1">
        <v>11.5</v>
      </c>
      <c r="K21" s="1">
        <v>8.6</v>
      </c>
      <c r="L21" s="1">
        <v>5.8</v>
      </c>
      <c r="M21" s="1">
        <v>11.7</v>
      </c>
    </row>
    <row r="22" spans="1:13" x14ac:dyDescent="0.2">
      <c r="A22" s="1">
        <v>19</v>
      </c>
      <c r="B22" s="1">
        <v>7</v>
      </c>
      <c r="C22" s="1">
        <v>9.1</v>
      </c>
      <c r="D22" s="1">
        <v>9</v>
      </c>
      <c r="F22" s="1">
        <v>9.9</v>
      </c>
      <c r="G22" s="1">
        <v>11.4</v>
      </c>
      <c r="H22" s="1">
        <v>5.2</v>
      </c>
      <c r="I22" s="1">
        <v>11</v>
      </c>
      <c r="K22" s="1">
        <v>8.5</v>
      </c>
      <c r="L22" s="1">
        <v>10.199999999999999</v>
      </c>
      <c r="M22" s="1">
        <v>5.6</v>
      </c>
    </row>
    <row r="23" spans="1:13" x14ac:dyDescent="0.2">
      <c r="A23" s="1">
        <v>20</v>
      </c>
      <c r="B23" s="1">
        <v>9.6999999999999993</v>
      </c>
      <c r="C23" s="1">
        <v>6.2</v>
      </c>
      <c r="D23" s="1">
        <v>9.9</v>
      </c>
      <c r="F23" s="1">
        <v>7.8</v>
      </c>
      <c r="G23" s="1">
        <v>13.3</v>
      </c>
      <c r="H23" s="1">
        <v>11.6</v>
      </c>
      <c r="I23" s="1">
        <v>8.9</v>
      </c>
      <c r="K23" s="1">
        <v>8.1999999999999993</v>
      </c>
      <c r="L23" s="1">
        <v>8.6999999999999993</v>
      </c>
      <c r="M23" s="1">
        <v>4.8</v>
      </c>
    </row>
    <row r="24" spans="1:13" x14ac:dyDescent="0.2">
      <c r="A24" s="1">
        <v>21</v>
      </c>
      <c r="B24" s="1">
        <v>6</v>
      </c>
      <c r="C24" s="1">
        <v>4</v>
      </c>
      <c r="D24" s="1">
        <v>14.7</v>
      </c>
      <c r="E24" s="1">
        <v>10.8</v>
      </c>
      <c r="F24" s="1">
        <v>9.3000000000000007</v>
      </c>
      <c r="G24" s="1">
        <v>9.5</v>
      </c>
      <c r="H24" s="1">
        <v>12.7</v>
      </c>
      <c r="I24" s="1">
        <v>9.8000000000000007</v>
      </c>
      <c r="K24" s="1">
        <v>8.3000000000000007</v>
      </c>
      <c r="L24" s="1">
        <v>8.1999999999999993</v>
      </c>
      <c r="M24" s="1">
        <v>9</v>
      </c>
    </row>
    <row r="25" spans="1:13" x14ac:dyDescent="0.2">
      <c r="A25" s="1">
        <v>22</v>
      </c>
      <c r="B25" s="1">
        <v>10.9</v>
      </c>
      <c r="C25" s="1">
        <v>5.9</v>
      </c>
      <c r="D25" s="1">
        <v>13.7</v>
      </c>
      <c r="E25" s="1">
        <v>10.5</v>
      </c>
      <c r="F25" s="1">
        <v>38.5</v>
      </c>
      <c r="G25" s="1">
        <v>10.4</v>
      </c>
      <c r="H25" s="1">
        <v>9.6</v>
      </c>
      <c r="I25" s="1">
        <v>16.5</v>
      </c>
      <c r="K25" s="1">
        <v>13.6</v>
      </c>
      <c r="L25" s="1">
        <v>9.1</v>
      </c>
      <c r="M25" s="1">
        <v>11.8</v>
      </c>
    </row>
    <row r="26" spans="1:13" x14ac:dyDescent="0.2">
      <c r="A26" s="1">
        <v>23</v>
      </c>
      <c r="B26" s="1">
        <v>9.6999999999999993</v>
      </c>
      <c r="C26" s="1">
        <v>7.8</v>
      </c>
      <c r="D26" s="1">
        <v>9.1999999999999993</v>
      </c>
      <c r="E26" s="1">
        <v>12.3</v>
      </c>
      <c r="F26" s="1">
        <v>10.3</v>
      </c>
      <c r="G26" s="1">
        <v>18.5</v>
      </c>
      <c r="H26" s="1">
        <v>12.7</v>
      </c>
      <c r="I26" s="1">
        <v>17.899999999999999</v>
      </c>
      <c r="J26" s="1">
        <v>18.100000000000001</v>
      </c>
      <c r="K26" s="1">
        <v>9.1</v>
      </c>
      <c r="L26" s="1">
        <v>3.5</v>
      </c>
      <c r="M26" s="1">
        <v>6.5</v>
      </c>
    </row>
    <row r="27" spans="1:13" x14ac:dyDescent="0.2">
      <c r="A27" s="1">
        <v>24</v>
      </c>
      <c r="C27" s="1">
        <v>7.6</v>
      </c>
      <c r="D27" s="1">
        <v>8</v>
      </c>
      <c r="E27" s="1">
        <v>11.8</v>
      </c>
      <c r="F27" s="1">
        <v>6.9</v>
      </c>
      <c r="G27" s="1">
        <v>10.7</v>
      </c>
      <c r="H27" s="1">
        <v>18.3</v>
      </c>
      <c r="I27" s="1">
        <v>16.399999999999999</v>
      </c>
      <c r="J27" s="1">
        <v>9.6</v>
      </c>
      <c r="K27" s="1">
        <v>6.9</v>
      </c>
      <c r="L27" s="1">
        <v>18.7</v>
      </c>
      <c r="M27" s="1">
        <v>3.3</v>
      </c>
    </row>
    <row r="28" spans="1:13" x14ac:dyDescent="0.2">
      <c r="A28" s="1">
        <v>25</v>
      </c>
      <c r="B28" s="1">
        <v>6.6</v>
      </c>
      <c r="C28" s="1">
        <v>18.100000000000001</v>
      </c>
      <c r="D28" s="1">
        <v>9.5</v>
      </c>
      <c r="E28" s="1">
        <v>11.4</v>
      </c>
      <c r="F28" s="1">
        <v>7</v>
      </c>
      <c r="G28" s="1">
        <v>5.4</v>
      </c>
      <c r="H28" s="1">
        <v>12.4</v>
      </c>
      <c r="I28" s="1">
        <v>11.5</v>
      </c>
      <c r="K28" s="1">
        <v>11</v>
      </c>
      <c r="L28" s="1">
        <v>5.7</v>
      </c>
      <c r="M28" s="1">
        <v>9.1999999999999993</v>
      </c>
    </row>
    <row r="29" spans="1:13" x14ac:dyDescent="0.2">
      <c r="A29" s="1">
        <v>26</v>
      </c>
      <c r="B29" s="1">
        <v>8.3000000000000007</v>
      </c>
      <c r="C29" s="1">
        <v>7</v>
      </c>
      <c r="D29" s="1">
        <v>7.4</v>
      </c>
      <c r="E29" s="1">
        <v>9.6999999999999993</v>
      </c>
      <c r="F29" s="1">
        <v>8.9</v>
      </c>
      <c r="G29" s="1">
        <v>5.9</v>
      </c>
      <c r="H29" s="1">
        <v>8.8000000000000007</v>
      </c>
      <c r="I29" s="1">
        <v>8.6999999999999993</v>
      </c>
      <c r="J29" s="1">
        <v>3.7</v>
      </c>
      <c r="K29" s="1">
        <v>15.5</v>
      </c>
      <c r="L29" s="1">
        <v>8</v>
      </c>
      <c r="M29" s="1">
        <v>4.8</v>
      </c>
    </row>
    <row r="30" spans="1:13" x14ac:dyDescent="0.2">
      <c r="A30" s="1">
        <v>27</v>
      </c>
      <c r="B30" s="1">
        <v>9.6999999999999993</v>
      </c>
      <c r="C30" s="1">
        <v>4.5</v>
      </c>
      <c r="D30" s="1">
        <v>7.4</v>
      </c>
      <c r="E30" s="1">
        <v>8.5</v>
      </c>
      <c r="F30" s="1">
        <v>9</v>
      </c>
      <c r="G30" s="1">
        <v>5.3</v>
      </c>
      <c r="H30" s="1">
        <v>8.9</v>
      </c>
      <c r="I30" s="1">
        <v>9.3000000000000007</v>
      </c>
      <c r="J30" s="1">
        <v>8.6</v>
      </c>
      <c r="K30" s="1">
        <v>13.8</v>
      </c>
      <c r="L30" s="1">
        <v>6.3</v>
      </c>
      <c r="M30" s="1">
        <v>4.9000000000000004</v>
      </c>
    </row>
    <row r="31" spans="1:13" x14ac:dyDescent="0.2">
      <c r="A31" s="1">
        <v>28</v>
      </c>
      <c r="B31" s="1">
        <v>4.5</v>
      </c>
      <c r="C31" s="1">
        <v>8.1999999999999993</v>
      </c>
      <c r="D31" s="1">
        <v>7.5</v>
      </c>
      <c r="E31" s="1">
        <v>10.6</v>
      </c>
      <c r="F31" s="1">
        <v>3.7</v>
      </c>
      <c r="G31" s="1">
        <v>6.2</v>
      </c>
      <c r="H31" s="1">
        <v>10.9</v>
      </c>
      <c r="I31" s="1">
        <v>8.1</v>
      </c>
      <c r="J31" s="1">
        <v>7.2</v>
      </c>
      <c r="K31" s="1">
        <v>9.3000000000000007</v>
      </c>
      <c r="L31" s="1">
        <v>13.9</v>
      </c>
      <c r="M31" s="1">
        <v>2.9</v>
      </c>
    </row>
    <row r="32" spans="1:13" x14ac:dyDescent="0.2">
      <c r="A32" s="1">
        <v>29</v>
      </c>
      <c r="B32" s="1">
        <v>3.7</v>
      </c>
      <c r="D32" s="1">
        <v>5.7</v>
      </c>
      <c r="E32" s="1">
        <v>17</v>
      </c>
      <c r="F32" s="1">
        <v>4.4000000000000004</v>
      </c>
      <c r="G32" s="1">
        <v>11.6</v>
      </c>
      <c r="H32" s="1">
        <v>7.4</v>
      </c>
      <c r="I32" s="1">
        <v>7.6</v>
      </c>
      <c r="J32" s="1">
        <v>7.1</v>
      </c>
      <c r="K32" s="1">
        <v>7.5</v>
      </c>
      <c r="L32" s="1">
        <v>6</v>
      </c>
      <c r="M32" s="1">
        <v>3</v>
      </c>
    </row>
    <row r="33" spans="1:13" x14ac:dyDescent="0.2">
      <c r="A33" s="1">
        <v>30</v>
      </c>
      <c r="B33" s="1">
        <v>8</v>
      </c>
      <c r="D33" s="1">
        <v>7.1</v>
      </c>
      <c r="E33" s="1">
        <v>7.2</v>
      </c>
      <c r="F33" s="1">
        <v>5.6</v>
      </c>
      <c r="G33" s="1">
        <v>14</v>
      </c>
      <c r="H33" s="1">
        <v>11.4</v>
      </c>
      <c r="I33" s="1">
        <v>2.7</v>
      </c>
      <c r="J33" s="1">
        <v>12.1</v>
      </c>
      <c r="L33" s="1">
        <v>7.6</v>
      </c>
      <c r="M33" s="1">
        <v>3.9</v>
      </c>
    </row>
    <row r="34" spans="1:13" x14ac:dyDescent="0.2">
      <c r="A34" s="1">
        <v>31</v>
      </c>
      <c r="B34" s="1">
        <v>10.199999999999999</v>
      </c>
      <c r="D34" s="1">
        <v>5.0999999999999996</v>
      </c>
      <c r="F34" s="1">
        <v>3.9</v>
      </c>
      <c r="H34" s="1">
        <v>16.899999999999999</v>
      </c>
      <c r="I34" s="1">
        <v>9</v>
      </c>
      <c r="K34" s="1">
        <v>10.199999999999999</v>
      </c>
      <c r="M34" s="1">
        <v>7</v>
      </c>
    </row>
    <row r="35" spans="1:13" x14ac:dyDescent="0.2">
      <c r="A35" s="1" t="s">
        <v>2</v>
      </c>
      <c r="B35" s="1">
        <f>MAX(B4:B34)</f>
        <v>17.399999999999999</v>
      </c>
      <c r="C35" s="1">
        <f t="shared" ref="C35:M35" si="0">MAX(C4:C34)</f>
        <v>18.100000000000001</v>
      </c>
      <c r="D35" s="1">
        <f t="shared" si="0"/>
        <v>14.7</v>
      </c>
      <c r="E35" s="1">
        <f t="shared" si="0"/>
        <v>17</v>
      </c>
      <c r="F35" s="1">
        <f t="shared" si="0"/>
        <v>38.5</v>
      </c>
      <c r="G35" s="1">
        <f t="shared" si="0"/>
        <v>18.5</v>
      </c>
      <c r="H35" s="1">
        <f t="shared" si="0"/>
        <v>18.3</v>
      </c>
      <c r="I35" s="1">
        <f t="shared" si="0"/>
        <v>22.3</v>
      </c>
      <c r="J35" s="1">
        <f t="shared" si="0"/>
        <v>18.100000000000001</v>
      </c>
      <c r="K35" s="1">
        <f t="shared" si="0"/>
        <v>15.5</v>
      </c>
      <c r="L35" s="1">
        <f t="shared" si="0"/>
        <v>18.7</v>
      </c>
      <c r="M35" s="1">
        <f t="shared" si="0"/>
        <v>18.2</v>
      </c>
    </row>
    <row r="37" spans="1:13" x14ac:dyDescent="0.2">
      <c r="A37" s="1" t="s">
        <v>3</v>
      </c>
      <c r="B37" s="1">
        <f>MAX(B4:M34)</f>
        <v>38.5</v>
      </c>
      <c r="D37" s="1" t="s">
        <v>4</v>
      </c>
      <c r="E37" s="4">
        <f>AVERAGE(B4:M34)</f>
        <v>8.7158501440922205</v>
      </c>
      <c r="G37" s="1" t="s">
        <v>5</v>
      </c>
      <c r="H37" s="4">
        <f>STDEV(B4:M34)</f>
        <v>3.7468147644649266</v>
      </c>
      <c r="J37" s="1" t="s">
        <v>6</v>
      </c>
      <c r="K37" s="1">
        <f>COUNT(B4:M34)</f>
        <v>347</v>
      </c>
      <c r="L37" s="1" t="s">
        <v>12</v>
      </c>
      <c r="M37" s="4">
        <f>100*K37/365</f>
        <v>95.06849315068493</v>
      </c>
    </row>
    <row r="38" spans="1:13" x14ac:dyDescent="0.2">
      <c r="C38" s="1" t="s">
        <v>7</v>
      </c>
      <c r="D38" s="4">
        <f>COUNT(B4:D34)/90*100</f>
        <v>96.666666666666671</v>
      </c>
      <c r="F38" s="1" t="s">
        <v>8</v>
      </c>
      <c r="G38" s="4">
        <f xml:space="preserve"> COUNT(E4:G34)/91*100</f>
        <v>93.406593406593402</v>
      </c>
      <c r="I38" s="1" t="s">
        <v>9</v>
      </c>
      <c r="J38" s="4">
        <f xml:space="preserve"> COUNT(H4:J34)/92*100</f>
        <v>91.304347826086953</v>
      </c>
      <c r="L38" s="1" t="s">
        <v>10</v>
      </c>
      <c r="M38" s="4">
        <f xml:space="preserve"> COUNT(K4:M34)/92*100</f>
        <v>98.91304347826086</v>
      </c>
    </row>
    <row r="39" spans="1:13" x14ac:dyDescent="0.2">
      <c r="A39" s="1" t="s">
        <v>11</v>
      </c>
      <c r="C39" s="4">
        <f>PERCENTILE(B4:M34,0.98)</f>
        <v>18.2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7" sqref="O3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>
        <v>7.7</v>
      </c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>
        <v>9.5</v>
      </c>
      <c r="G6" s="3"/>
      <c r="H6" s="3"/>
      <c r="I6" s="3">
        <v>19.399999999999999</v>
      </c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>
        <v>4.0999999999999996</v>
      </c>
      <c r="H7" s="3"/>
      <c r="I7" s="3"/>
      <c r="J7" s="3"/>
      <c r="K7" s="3">
        <v>11.5</v>
      </c>
      <c r="L7" s="3">
        <v>8.1</v>
      </c>
      <c r="M7" s="3"/>
    </row>
    <row r="8" spans="1:13" x14ac:dyDescent="0.2">
      <c r="A8" s="1">
        <v>5</v>
      </c>
      <c r="B8" s="3"/>
      <c r="C8" s="3">
        <v>1.5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>
        <v>9</v>
      </c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>
        <v>16.5</v>
      </c>
      <c r="D11" s="3"/>
      <c r="E11" s="3">
        <v>0.2</v>
      </c>
      <c r="F11" s="3"/>
      <c r="G11" s="3"/>
      <c r="H11" s="3"/>
      <c r="I11" s="3"/>
      <c r="J11" s="3" t="s">
        <v>30</v>
      </c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>
        <v>18.5</v>
      </c>
      <c r="I13" s="3"/>
      <c r="J13" s="3"/>
      <c r="K13" s="3"/>
      <c r="L13" s="3"/>
      <c r="M13" s="3"/>
    </row>
    <row r="14" spans="1:13" x14ac:dyDescent="0.2">
      <c r="A14" s="1">
        <v>11</v>
      </c>
      <c r="B14" s="3">
        <v>5</v>
      </c>
      <c r="C14" s="3">
        <v>13.9</v>
      </c>
      <c r="D14" s="3"/>
      <c r="E14" s="3"/>
      <c r="F14" s="3">
        <v>9.6999999999999993</v>
      </c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/>
      <c r="D15" s="3">
        <v>8.6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0.2</v>
      </c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>
        <v>15.5</v>
      </c>
      <c r="J18" s="3"/>
      <c r="K18" s="3"/>
      <c r="L18" s="3">
        <v>13</v>
      </c>
      <c r="M18" s="3"/>
    </row>
    <row r="19" spans="1:13" x14ac:dyDescent="0.2">
      <c r="A19" s="1">
        <v>16</v>
      </c>
      <c r="B19" s="3"/>
      <c r="C19" s="3">
        <v>11.4</v>
      </c>
      <c r="D19" s="3"/>
      <c r="E19" s="3"/>
      <c r="F19" s="3"/>
      <c r="G19" s="3">
        <v>15</v>
      </c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>
        <v>16.399999999999999</v>
      </c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/>
      <c r="J21" s="3"/>
      <c r="K21" s="3">
        <v>9.8000000000000007</v>
      </c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>
        <v>10.7</v>
      </c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>
        <v>11.4</v>
      </c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/>
      <c r="F26" s="3">
        <v>9.9</v>
      </c>
      <c r="G26" s="3"/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>
        <v>11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>
        <v>0.5</v>
      </c>
      <c r="M28" s="3">
        <v>2.4</v>
      </c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>
        <v>17.3</v>
      </c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>
        <v>0.2</v>
      </c>
      <c r="H31" s="3"/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8</v>
      </c>
    </row>
    <row r="35" spans="1:13" x14ac:dyDescent="0.2">
      <c r="A35" s="1" t="s">
        <v>2</v>
      </c>
      <c r="B35" s="1">
        <f>MAX(B4:B34)</f>
        <v>5</v>
      </c>
      <c r="C35" s="1">
        <f t="shared" ref="C35:M35" si="0">MAX(C4:C34)</f>
        <v>16.5</v>
      </c>
      <c r="D35" s="1">
        <f t="shared" si="0"/>
        <v>11</v>
      </c>
      <c r="E35" s="1">
        <f t="shared" si="0"/>
        <v>16.399999999999999</v>
      </c>
      <c r="F35" s="1">
        <f t="shared" si="0"/>
        <v>9.9</v>
      </c>
      <c r="G35" s="1">
        <f t="shared" si="0"/>
        <v>15</v>
      </c>
      <c r="H35" s="1">
        <f t="shared" si="0"/>
        <v>18.5</v>
      </c>
      <c r="I35" s="1">
        <f t="shared" si="0"/>
        <v>19.399999999999999</v>
      </c>
      <c r="J35" s="1">
        <f t="shared" si="0"/>
        <v>10.7</v>
      </c>
      <c r="K35" s="1">
        <f t="shared" si="0"/>
        <v>11.5</v>
      </c>
      <c r="L35" s="1">
        <f t="shared" si="0"/>
        <v>13</v>
      </c>
      <c r="M35" s="1">
        <f t="shared" si="0"/>
        <v>8</v>
      </c>
    </row>
    <row r="37" spans="1:13" x14ac:dyDescent="0.2">
      <c r="A37" s="1" t="s">
        <v>3</v>
      </c>
      <c r="B37" s="1">
        <f>MAX(B4:M34)</f>
        <v>19.399999999999999</v>
      </c>
      <c r="D37" s="1" t="s">
        <v>4</v>
      </c>
      <c r="E37" s="4">
        <f>AVERAGE(B4:M34)</f>
        <v>9.5451612903225804</v>
      </c>
      <c r="G37" s="1" t="s">
        <v>5</v>
      </c>
      <c r="H37" s="4">
        <f>STDEV(B4:M34)</f>
        <v>5.6634994311336904</v>
      </c>
      <c r="J37" s="1" t="s">
        <v>6</v>
      </c>
      <c r="K37" s="1">
        <f>COUNT(B4:M34)</f>
        <v>31</v>
      </c>
      <c r="L37" s="1" t="s">
        <v>12</v>
      </c>
      <c r="M37" s="4">
        <f>100*K37/30</f>
        <v>103.33333333333333</v>
      </c>
    </row>
    <row r="38" spans="1:13" x14ac:dyDescent="0.2">
      <c r="C38" s="1" t="s">
        <v>7</v>
      </c>
      <c r="D38" s="4">
        <f xml:space="preserve"> COUNT(B4:D34)/7*100</f>
        <v>114.28571428571428</v>
      </c>
      <c r="F38" s="1" t="s">
        <v>8</v>
      </c>
      <c r="G38" s="4">
        <f xml:space="preserve"> COUNT(E4:G34)/8*100</f>
        <v>100</v>
      </c>
      <c r="I38" s="1" t="s">
        <v>9</v>
      </c>
      <c r="J38" s="4">
        <f xml:space="preserve"> COUNT(H4:J34)/7*100</f>
        <v>85.714285714285708</v>
      </c>
      <c r="L38" s="1" t="s">
        <v>10</v>
      </c>
      <c r="M38" s="4">
        <f xml:space="preserve"> COUNT(K4:M34)/8*100</f>
        <v>112.5</v>
      </c>
    </row>
    <row r="39" spans="1:13" x14ac:dyDescent="0.2">
      <c r="A39" s="1" t="s">
        <v>11</v>
      </c>
      <c r="C39" s="4">
        <f>PERCENTILE(B4:M34,0.98)</f>
        <v>18.86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6" sqref="K36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15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>
        <v>16.3</v>
      </c>
      <c r="C4" s="3"/>
      <c r="D4" s="3"/>
      <c r="E4" s="3"/>
      <c r="F4" s="3"/>
      <c r="G4" s="3">
        <v>3</v>
      </c>
      <c r="H4" s="3">
        <v>6.4</v>
      </c>
      <c r="I4" s="3"/>
      <c r="J4" s="3"/>
      <c r="K4" s="3"/>
      <c r="L4" s="3">
        <v>5.3</v>
      </c>
      <c r="M4" s="3">
        <v>9.4</v>
      </c>
    </row>
    <row r="5" spans="1:13" x14ac:dyDescent="0.2">
      <c r="A5" s="1">
        <v>2</v>
      </c>
      <c r="B5" s="3"/>
      <c r="C5" s="3"/>
      <c r="D5" s="3"/>
      <c r="E5" s="3"/>
      <c r="F5" s="3">
        <v>8.1</v>
      </c>
      <c r="G5" s="3"/>
      <c r="H5" s="3"/>
      <c r="I5" s="3"/>
      <c r="J5" s="3">
        <v>3.3</v>
      </c>
      <c r="K5" s="3">
        <v>2.9</v>
      </c>
      <c r="L5" s="3"/>
      <c r="M5" s="3">
        <v>17.399999999999999</v>
      </c>
    </row>
    <row r="6" spans="1:13" x14ac:dyDescent="0.2">
      <c r="A6" s="1">
        <v>3</v>
      </c>
      <c r="B6" s="3"/>
      <c r="C6" s="3">
        <v>8.4</v>
      </c>
      <c r="D6" s="3">
        <v>4.5999999999999996</v>
      </c>
      <c r="E6" s="3">
        <v>7.6</v>
      </c>
      <c r="F6" s="3"/>
      <c r="G6" s="3"/>
      <c r="H6" s="3"/>
      <c r="I6" s="3">
        <v>15.8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4.8</v>
      </c>
      <c r="D7" s="3"/>
      <c r="E7" s="3"/>
      <c r="F7" s="3"/>
      <c r="G7" s="3">
        <v>4.0999999999999996</v>
      </c>
      <c r="H7" s="3">
        <v>10.5</v>
      </c>
      <c r="I7" s="3"/>
      <c r="J7" s="3"/>
      <c r="K7" s="3"/>
      <c r="L7" s="3">
        <v>6.1</v>
      </c>
      <c r="M7" s="3">
        <v>11.9</v>
      </c>
    </row>
    <row r="8" spans="1:13" x14ac:dyDescent="0.2">
      <c r="A8" s="1">
        <v>5</v>
      </c>
      <c r="B8" s="3">
        <v>6.4</v>
      </c>
      <c r="C8" s="3"/>
      <c r="D8" s="3"/>
      <c r="E8" s="3"/>
      <c r="F8" s="3">
        <v>8.1999999999999993</v>
      </c>
      <c r="G8" s="3"/>
      <c r="H8" s="3"/>
      <c r="I8" s="3"/>
      <c r="J8" s="3">
        <v>4.5999999999999996</v>
      </c>
      <c r="K8" s="3">
        <v>4.9000000000000004</v>
      </c>
      <c r="L8" s="3">
        <v>6</v>
      </c>
      <c r="M8" s="3"/>
    </row>
    <row r="9" spans="1:13" x14ac:dyDescent="0.2">
      <c r="A9" s="1">
        <v>6</v>
      </c>
      <c r="B9" s="3">
        <v>3.2</v>
      </c>
      <c r="C9" s="3"/>
      <c r="D9" s="3">
        <v>6.8</v>
      </c>
      <c r="E9" s="3">
        <v>10.5</v>
      </c>
      <c r="F9" s="3"/>
      <c r="G9" s="3"/>
      <c r="H9" s="3"/>
      <c r="I9" s="3">
        <v>7.7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4.2</v>
      </c>
      <c r="H10" s="3">
        <v>10.8</v>
      </c>
      <c r="I10" s="3"/>
      <c r="J10" s="3"/>
      <c r="K10" s="3"/>
      <c r="L10" s="3"/>
      <c r="M10" s="3">
        <v>8.6999999999999993</v>
      </c>
    </row>
    <row r="11" spans="1:13" x14ac:dyDescent="0.2">
      <c r="A11" s="1">
        <v>8</v>
      </c>
      <c r="B11" s="3"/>
      <c r="C11" s="3"/>
      <c r="D11" s="3"/>
      <c r="E11" s="3"/>
      <c r="F11" s="3">
        <v>6.6</v>
      </c>
      <c r="G11" s="3"/>
      <c r="H11" s="3"/>
      <c r="I11" s="3"/>
      <c r="J11" s="3">
        <v>10.8</v>
      </c>
      <c r="K11" s="3">
        <v>5.4</v>
      </c>
      <c r="L11" s="3">
        <v>7.8</v>
      </c>
      <c r="M11" s="3"/>
    </row>
    <row r="12" spans="1:13" x14ac:dyDescent="0.2">
      <c r="A12" s="1">
        <v>9</v>
      </c>
      <c r="B12" s="3">
        <v>11.3</v>
      </c>
      <c r="C12" s="3"/>
      <c r="D12" s="3">
        <v>15.3</v>
      </c>
      <c r="E12" s="3">
        <v>4.3</v>
      </c>
      <c r="F12" s="3"/>
      <c r="G12" s="3"/>
      <c r="H12" s="3"/>
      <c r="I12" s="3">
        <v>5</v>
      </c>
      <c r="J12" s="3"/>
      <c r="K12" s="3"/>
      <c r="L12" s="3"/>
      <c r="M12" s="3"/>
    </row>
    <row r="13" spans="1:13" x14ac:dyDescent="0.2">
      <c r="A13" s="1">
        <v>10</v>
      </c>
      <c r="B13" s="3"/>
      <c r="C13" s="3">
        <v>9.6999999999999993</v>
      </c>
      <c r="D13" s="3"/>
      <c r="E13" s="3"/>
      <c r="F13" s="3"/>
      <c r="G13" s="3">
        <v>5.5</v>
      </c>
      <c r="H13" s="3">
        <v>5</v>
      </c>
      <c r="I13" s="3"/>
      <c r="J13" s="3"/>
      <c r="K13" s="3"/>
      <c r="L13" s="3"/>
      <c r="M13" s="3">
        <v>11</v>
      </c>
    </row>
    <row r="14" spans="1:13" x14ac:dyDescent="0.2">
      <c r="A14" s="1">
        <v>11</v>
      </c>
      <c r="B14" s="3">
        <v>4.0999999999999996</v>
      </c>
      <c r="C14" s="3"/>
      <c r="D14" s="3"/>
      <c r="E14" s="3"/>
      <c r="F14" s="3">
        <v>5</v>
      </c>
      <c r="G14" s="3"/>
      <c r="H14" s="3"/>
      <c r="I14" s="3"/>
      <c r="J14" s="3">
        <v>4.7</v>
      </c>
      <c r="K14" s="3">
        <v>5.6</v>
      </c>
      <c r="L14" s="3">
        <v>8.6</v>
      </c>
      <c r="M14" s="3"/>
    </row>
    <row r="15" spans="1:13" x14ac:dyDescent="0.2">
      <c r="A15" s="1">
        <v>12</v>
      </c>
      <c r="B15" s="3"/>
      <c r="C15" s="3"/>
      <c r="D15" s="3">
        <v>5.2</v>
      </c>
      <c r="E15" s="3">
        <v>6.5</v>
      </c>
      <c r="F15" s="3"/>
      <c r="G15" s="3"/>
      <c r="H15" s="3"/>
      <c r="I15" s="3">
        <v>5.3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9.6999999999999993</v>
      </c>
      <c r="D16" s="3"/>
      <c r="E16" s="3">
        <v>6.3</v>
      </c>
      <c r="F16" s="3"/>
      <c r="G16" s="3">
        <v>4.9000000000000004</v>
      </c>
      <c r="H16" s="3">
        <v>10.3</v>
      </c>
      <c r="I16" s="3"/>
      <c r="J16" s="3"/>
      <c r="K16" s="3"/>
      <c r="L16" s="3"/>
      <c r="M16" s="3">
        <v>16.399999999999999</v>
      </c>
    </row>
    <row r="17" spans="1:13" x14ac:dyDescent="0.2">
      <c r="A17" s="1">
        <v>14</v>
      </c>
      <c r="B17" s="3">
        <v>3.3</v>
      </c>
      <c r="C17" s="3"/>
      <c r="D17" s="3"/>
      <c r="E17" s="3"/>
      <c r="F17" s="3">
        <v>3.9</v>
      </c>
      <c r="G17" s="3"/>
      <c r="H17" s="3"/>
      <c r="I17" s="3"/>
      <c r="J17" s="3">
        <v>11.8</v>
      </c>
      <c r="K17" s="3">
        <v>3</v>
      </c>
      <c r="L17" s="3"/>
      <c r="M17" s="3"/>
    </row>
    <row r="18" spans="1:13" x14ac:dyDescent="0.2">
      <c r="A18" s="1">
        <v>15</v>
      </c>
      <c r="B18" s="3"/>
      <c r="C18" s="3"/>
      <c r="D18" s="3">
        <v>9.1999999999999993</v>
      </c>
      <c r="E18" s="3"/>
      <c r="F18" s="3"/>
      <c r="G18" s="3"/>
      <c r="H18" s="3"/>
      <c r="I18" s="3">
        <v>13.9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8.3000000000000007</v>
      </c>
      <c r="D19" s="3">
        <v>5.5</v>
      </c>
      <c r="E19" s="3">
        <v>6.7</v>
      </c>
      <c r="F19" s="3"/>
      <c r="G19" s="3">
        <v>8</v>
      </c>
      <c r="H19" s="3">
        <v>7.3</v>
      </c>
      <c r="I19" s="3"/>
      <c r="J19" s="3"/>
      <c r="K19" s="3"/>
      <c r="L19" s="3"/>
      <c r="M19" s="3">
        <v>5.4</v>
      </c>
    </row>
    <row r="20" spans="1:13" x14ac:dyDescent="0.2">
      <c r="A20" s="1">
        <v>17</v>
      </c>
      <c r="B20" s="3">
        <v>4</v>
      </c>
      <c r="C20" s="3"/>
      <c r="D20" s="3"/>
      <c r="E20" s="3"/>
      <c r="F20" s="3">
        <v>5.3</v>
      </c>
      <c r="G20" s="3"/>
      <c r="H20" s="3"/>
      <c r="I20" s="3"/>
      <c r="J20" s="3">
        <v>8.6999999999999993</v>
      </c>
      <c r="K20" s="3">
        <v>6.5</v>
      </c>
      <c r="L20" s="3">
        <v>15.9</v>
      </c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>
        <v>9.5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8.6999999999999993</v>
      </c>
      <c r="D22" s="3">
        <v>5.8</v>
      </c>
      <c r="E22" s="3">
        <v>7.6</v>
      </c>
      <c r="F22" s="3"/>
      <c r="G22" s="3">
        <v>6.9</v>
      </c>
      <c r="H22" s="3">
        <v>4</v>
      </c>
      <c r="I22" s="3"/>
      <c r="J22" s="3"/>
      <c r="K22" s="3"/>
      <c r="L22" s="3">
        <v>6.4</v>
      </c>
      <c r="M22" s="3">
        <v>4</v>
      </c>
    </row>
    <row r="23" spans="1:13" x14ac:dyDescent="0.2">
      <c r="A23" s="1">
        <v>20</v>
      </c>
      <c r="B23" s="3"/>
      <c r="C23" s="3"/>
      <c r="D23" s="3"/>
      <c r="E23" s="3"/>
      <c r="F23" s="3">
        <v>5.9</v>
      </c>
      <c r="G23" s="3"/>
      <c r="H23" s="3"/>
      <c r="I23" s="3"/>
      <c r="J23" s="3">
        <v>7.3</v>
      </c>
      <c r="K23" s="3">
        <v>14.1</v>
      </c>
      <c r="L23" s="3"/>
      <c r="M23" s="3"/>
    </row>
    <row r="24" spans="1:13" x14ac:dyDescent="0.2">
      <c r="A24" s="1">
        <v>21</v>
      </c>
      <c r="B24" s="3">
        <v>4.2</v>
      </c>
      <c r="C24" s="3"/>
      <c r="D24" s="3"/>
      <c r="E24" s="3"/>
      <c r="F24" s="3"/>
      <c r="G24" s="3"/>
      <c r="H24" s="3"/>
      <c r="I24" s="3">
        <v>4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5</v>
      </c>
      <c r="D25" s="3">
        <v>12</v>
      </c>
      <c r="E25" s="3">
        <v>8.6999999999999993</v>
      </c>
      <c r="F25" s="3"/>
      <c r="G25" s="3">
        <v>8.9</v>
      </c>
      <c r="H25" s="3">
        <v>11.8</v>
      </c>
      <c r="I25" s="3"/>
      <c r="J25" s="3"/>
      <c r="K25" s="3"/>
      <c r="L25" s="3">
        <v>13</v>
      </c>
      <c r="M25" s="3">
        <v>7.7</v>
      </c>
    </row>
    <row r="26" spans="1:13" x14ac:dyDescent="0.2">
      <c r="A26" s="1">
        <v>23</v>
      </c>
      <c r="B26" s="3">
        <v>7.8</v>
      </c>
      <c r="C26" s="3"/>
      <c r="D26" s="3"/>
      <c r="E26" s="3"/>
      <c r="F26" s="3">
        <v>7.6</v>
      </c>
      <c r="G26" s="3"/>
      <c r="H26" s="3"/>
      <c r="I26" s="3"/>
      <c r="J26" s="3">
        <v>9.3000000000000007</v>
      </c>
      <c r="K26" s="3">
        <v>9.6</v>
      </c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13.3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15.6</v>
      </c>
      <c r="D28" s="3">
        <v>6.5</v>
      </c>
      <c r="E28" s="3">
        <v>8.8000000000000007</v>
      </c>
      <c r="F28" s="3"/>
      <c r="G28" s="3">
        <v>4.3</v>
      </c>
      <c r="H28" s="3">
        <v>10</v>
      </c>
      <c r="I28" s="3"/>
      <c r="J28" s="3"/>
      <c r="K28" s="3"/>
      <c r="L28" s="3">
        <v>5.0999999999999996</v>
      </c>
      <c r="M28" s="3"/>
    </row>
    <row r="29" spans="1:13" x14ac:dyDescent="0.2">
      <c r="A29" s="1">
        <v>26</v>
      </c>
      <c r="B29" s="3"/>
      <c r="C29" s="3"/>
      <c r="D29" s="3"/>
      <c r="E29" s="3"/>
      <c r="F29" s="3">
        <v>7.7</v>
      </c>
      <c r="G29" s="3"/>
      <c r="H29" s="3"/>
      <c r="I29" s="3"/>
      <c r="J29" s="3">
        <v>8.1999999999999993</v>
      </c>
      <c r="K29" s="3">
        <v>10.5</v>
      </c>
      <c r="L29" s="3"/>
      <c r="M29" s="3"/>
    </row>
    <row r="30" spans="1:13" x14ac:dyDescent="0.2">
      <c r="A30" s="1">
        <v>27</v>
      </c>
      <c r="B30" s="3">
        <v>6.2</v>
      </c>
      <c r="C30" s="3"/>
      <c r="D30" s="3"/>
      <c r="E30" s="3"/>
      <c r="F30" s="3"/>
      <c r="G30" s="3"/>
      <c r="H30" s="3"/>
      <c r="I30" s="3">
        <v>7.5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5.2</v>
      </c>
      <c r="D31" s="3">
        <v>6.9</v>
      </c>
      <c r="E31" s="3"/>
      <c r="F31" s="3"/>
      <c r="G31" s="3">
        <v>6.5</v>
      </c>
      <c r="H31" s="3">
        <v>9.9</v>
      </c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>
        <v>14.6</v>
      </c>
      <c r="F32" s="3">
        <v>3.1</v>
      </c>
      <c r="G32" s="3"/>
      <c r="H32" s="3"/>
      <c r="I32" s="3"/>
      <c r="J32" s="3">
        <v>7.2</v>
      </c>
      <c r="K32" s="3">
        <v>6.1</v>
      </c>
      <c r="L32" s="3"/>
      <c r="M32" s="3">
        <v>6.7</v>
      </c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1.7</v>
      </c>
      <c r="J33" s="3"/>
      <c r="K33" s="3"/>
      <c r="L33" s="3"/>
      <c r="M33" s="3"/>
    </row>
    <row r="34" spans="1:13" x14ac:dyDescent="0.2">
      <c r="A34" s="1">
        <v>31</v>
      </c>
      <c r="B34" s="3">
        <v>7.8</v>
      </c>
      <c r="C34" s="3"/>
      <c r="D34" s="3">
        <v>6</v>
      </c>
      <c r="E34" s="3"/>
      <c r="F34" s="3"/>
      <c r="G34" s="3"/>
      <c r="H34" s="3">
        <v>16.600000000000001</v>
      </c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16.3</v>
      </c>
      <c r="C35" s="1">
        <f t="shared" ref="C35:M35" si="0">MAX(C4:C34)</f>
        <v>15.6</v>
      </c>
      <c r="D35" s="1">
        <f t="shared" si="0"/>
        <v>15.3</v>
      </c>
      <c r="E35" s="1">
        <f t="shared" si="0"/>
        <v>14.6</v>
      </c>
      <c r="F35" s="1">
        <f t="shared" si="0"/>
        <v>8.1999999999999993</v>
      </c>
      <c r="G35" s="1">
        <f t="shared" si="0"/>
        <v>8.9</v>
      </c>
      <c r="H35" s="1">
        <f t="shared" si="0"/>
        <v>16.600000000000001</v>
      </c>
      <c r="I35" s="1">
        <f t="shared" si="0"/>
        <v>15.8</v>
      </c>
      <c r="J35" s="1">
        <f t="shared" si="0"/>
        <v>11.8</v>
      </c>
      <c r="K35" s="1">
        <f t="shared" si="0"/>
        <v>14.1</v>
      </c>
      <c r="L35" s="1">
        <f t="shared" si="0"/>
        <v>15.9</v>
      </c>
      <c r="M35" s="1">
        <f t="shared" si="0"/>
        <v>17.399999999999999</v>
      </c>
    </row>
    <row r="37" spans="1:13" x14ac:dyDescent="0.2">
      <c r="A37" s="1" t="s">
        <v>3</v>
      </c>
      <c r="B37" s="1">
        <f>MAX(B4:M34)</f>
        <v>17.399999999999999</v>
      </c>
      <c r="D37" s="1" t="s">
        <v>4</v>
      </c>
      <c r="E37" s="4">
        <f>AVERAGE(B4:M34)</f>
        <v>7.7413223140495884</v>
      </c>
      <c r="G37" s="1" t="s">
        <v>5</v>
      </c>
      <c r="H37" s="4">
        <f>STDEV(B4:M34)</f>
        <v>3.4816104851415974</v>
      </c>
      <c r="J37" s="1" t="s">
        <v>6</v>
      </c>
      <c r="K37" s="1">
        <f>COUNT(B4:M34)</f>
        <v>121</v>
      </c>
      <c r="L37" s="1" t="s">
        <v>12</v>
      </c>
      <c r="M37" s="4">
        <f>100*K37/122</f>
        <v>99.180327868852459</v>
      </c>
    </row>
    <row r="38" spans="1:13" x14ac:dyDescent="0.2">
      <c r="C38" s="1" t="s">
        <v>7</v>
      </c>
      <c r="D38" s="4">
        <f xml:space="preserve"> COUNT(B4:D34)/30*100</f>
        <v>103.33333333333334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96.666666666666671</v>
      </c>
    </row>
    <row r="39" spans="1:13" x14ac:dyDescent="0.2">
      <c r="A39" s="1" t="s">
        <v>11</v>
      </c>
      <c r="C39" s="4">
        <f>PERCENTILE(B4:M34,0.98)</f>
        <v>16.36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4" sqref="O3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>
        <v>3.6</v>
      </c>
      <c r="M4" s="3"/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>
        <v>7.1</v>
      </c>
      <c r="K5" s="3">
        <v>6.7</v>
      </c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/>
      <c r="J6" s="3"/>
      <c r="K6" s="3">
        <v>6</v>
      </c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>
        <v>6.1</v>
      </c>
      <c r="H7" s="3">
        <v>14.1</v>
      </c>
      <c r="I7" s="3"/>
      <c r="J7" s="3"/>
      <c r="K7" s="3"/>
      <c r="L7" s="3"/>
      <c r="M7" s="3"/>
    </row>
    <row r="8" spans="1:13" x14ac:dyDescent="0.2">
      <c r="A8" s="1">
        <v>5</v>
      </c>
      <c r="B8" s="3">
        <v>6.7</v>
      </c>
      <c r="C8" s="3"/>
      <c r="D8" s="3"/>
      <c r="E8" s="3">
        <v>5.9</v>
      </c>
      <c r="F8" s="3">
        <v>11.8</v>
      </c>
      <c r="G8" s="3"/>
      <c r="H8" s="3"/>
      <c r="I8" s="3"/>
      <c r="J8" s="3"/>
      <c r="K8" s="3"/>
      <c r="L8" s="3"/>
      <c r="M8" s="3"/>
    </row>
    <row r="9" spans="1:13" x14ac:dyDescent="0.2">
      <c r="A9" s="1">
        <v>6</v>
      </c>
      <c r="B9" s="3"/>
      <c r="C9" s="3"/>
      <c r="D9" s="3">
        <v>7.2</v>
      </c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>
        <v>16.5</v>
      </c>
      <c r="D10" s="3"/>
      <c r="E10" s="3"/>
      <c r="F10" s="3"/>
      <c r="G10" s="3"/>
      <c r="H10" s="3"/>
      <c r="I10" s="3"/>
      <c r="J10" s="3"/>
      <c r="K10" s="3"/>
      <c r="L10" s="3">
        <v>4.2</v>
      </c>
      <c r="M10" s="3">
        <v>12.6</v>
      </c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>
        <v>16.399999999999999</v>
      </c>
      <c r="K11" s="3">
        <v>5.6</v>
      </c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>
        <v>9.5</v>
      </c>
      <c r="J12" s="3"/>
      <c r="K12" s="3"/>
      <c r="L12" s="3"/>
      <c r="M12" s="3"/>
    </row>
    <row r="13" spans="1:13" x14ac:dyDescent="0.2">
      <c r="A13" s="1">
        <v>10</v>
      </c>
      <c r="B13" s="3"/>
      <c r="C13" s="3">
        <v>8.1999999999999993</v>
      </c>
      <c r="D13" s="3"/>
      <c r="E13" s="3"/>
      <c r="F13" s="3"/>
      <c r="G13" s="3">
        <v>11.2</v>
      </c>
      <c r="H13" s="3">
        <v>10.3</v>
      </c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3"/>
      <c r="D14" s="3"/>
      <c r="E14" s="3">
        <v>10</v>
      </c>
      <c r="F14" s="3">
        <v>10</v>
      </c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3"/>
      <c r="D15" s="3">
        <v>7.8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9.6999999999999993</v>
      </c>
      <c r="D16" s="3"/>
      <c r="E16" s="3"/>
      <c r="F16" s="3"/>
      <c r="G16" s="3"/>
      <c r="H16" s="3"/>
      <c r="I16" s="3"/>
      <c r="J16" s="3"/>
      <c r="K16" s="3"/>
      <c r="L16" s="3">
        <v>8.6</v>
      </c>
      <c r="M16" s="3">
        <v>15</v>
      </c>
    </row>
    <row r="17" spans="1:13" x14ac:dyDescent="0.2">
      <c r="A17" s="1">
        <v>14</v>
      </c>
      <c r="B17" s="3"/>
      <c r="C17" s="3"/>
      <c r="D17" s="3"/>
      <c r="E17" s="3"/>
      <c r="F17" s="3"/>
      <c r="G17" s="3"/>
      <c r="H17" s="3"/>
      <c r="I17" s="3"/>
      <c r="J17" s="3">
        <v>12</v>
      </c>
      <c r="K17" s="3">
        <v>5.9</v>
      </c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>
        <v>15.5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8.5</v>
      </c>
      <c r="D19" s="3"/>
      <c r="E19" s="3"/>
      <c r="F19" s="3"/>
      <c r="G19" s="3">
        <v>16.399999999999999</v>
      </c>
      <c r="H19" s="3">
        <v>10.5</v>
      </c>
      <c r="I19" s="3"/>
      <c r="J19" s="3"/>
      <c r="K19" s="3"/>
      <c r="L19" s="3"/>
      <c r="M19" s="3"/>
    </row>
    <row r="20" spans="1:13" x14ac:dyDescent="0.2">
      <c r="A20" s="1">
        <v>17</v>
      </c>
      <c r="B20" s="3"/>
      <c r="C20" s="3"/>
      <c r="D20" s="3"/>
      <c r="E20" s="3">
        <v>7.1</v>
      </c>
      <c r="F20" s="3">
        <v>10.4</v>
      </c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3"/>
      <c r="C21" s="3"/>
      <c r="D21" s="3">
        <v>6.9</v>
      </c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>
        <v>9.4</v>
      </c>
      <c r="D22" s="3"/>
      <c r="E22" s="3"/>
      <c r="F22" s="3"/>
      <c r="G22" s="3"/>
      <c r="H22" s="3"/>
      <c r="I22" s="3"/>
      <c r="J22" s="3"/>
      <c r="K22" s="3"/>
      <c r="L22" s="3">
        <v>5.8</v>
      </c>
      <c r="M22" s="3">
        <v>7</v>
      </c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>
        <v>7.9</v>
      </c>
      <c r="K23" s="3">
        <v>12.2</v>
      </c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>
        <v>13.1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5.6</v>
      </c>
      <c r="D25" s="3"/>
      <c r="E25" s="3"/>
      <c r="F25" s="3"/>
      <c r="G25" s="3">
        <v>12.1</v>
      </c>
      <c r="H25" s="3"/>
      <c r="I25" s="3"/>
      <c r="J25" s="3"/>
      <c r="K25" s="3"/>
      <c r="L25" s="3"/>
      <c r="M25" s="3"/>
    </row>
    <row r="26" spans="1:13" x14ac:dyDescent="0.2">
      <c r="A26" s="1">
        <v>23</v>
      </c>
      <c r="B26" s="3"/>
      <c r="C26" s="3"/>
      <c r="D26" s="3"/>
      <c r="E26" s="3">
        <v>11.6</v>
      </c>
      <c r="F26" s="3">
        <v>12.6</v>
      </c>
      <c r="G26" s="3"/>
      <c r="H26" s="3">
        <v>12</v>
      </c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>
        <v>13.4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>
        <v>3.8</v>
      </c>
      <c r="M28" s="3">
        <v>5.9</v>
      </c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/>
      <c r="K29" s="3">
        <v>16.100000000000001</v>
      </c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>
        <v>7.3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9.1999999999999993</v>
      </c>
      <c r="D31" s="3"/>
      <c r="E31" s="3"/>
      <c r="F31" s="3"/>
      <c r="G31" s="3">
        <v>11.5</v>
      </c>
      <c r="H31" s="3">
        <v>18.100000000000001</v>
      </c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>
        <v>18.5</v>
      </c>
      <c r="F32" s="3">
        <v>6.4</v>
      </c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>
        <v>6.4</v>
      </c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16.100000000000001</v>
      </c>
    </row>
    <row r="35" spans="1:13" x14ac:dyDescent="0.2">
      <c r="A35" s="1" t="s">
        <v>2</v>
      </c>
      <c r="B35" s="1">
        <f>MAX(B4:B34)</f>
        <v>6.7</v>
      </c>
      <c r="C35" s="1">
        <f t="shared" ref="C35:M35" si="0">MAX(C4:C34)</f>
        <v>16.5</v>
      </c>
      <c r="D35" s="1">
        <f t="shared" si="0"/>
        <v>13.4</v>
      </c>
      <c r="E35" s="1">
        <f t="shared" si="0"/>
        <v>18.5</v>
      </c>
      <c r="F35" s="1">
        <f t="shared" si="0"/>
        <v>12.6</v>
      </c>
      <c r="G35" s="1">
        <f t="shared" si="0"/>
        <v>16.399999999999999</v>
      </c>
      <c r="H35" s="1">
        <f t="shared" si="0"/>
        <v>18.100000000000001</v>
      </c>
      <c r="I35" s="1">
        <f t="shared" si="0"/>
        <v>15.5</v>
      </c>
      <c r="J35" s="1">
        <f t="shared" si="0"/>
        <v>16.399999999999999</v>
      </c>
      <c r="K35" s="1">
        <f t="shared" si="0"/>
        <v>16.100000000000001</v>
      </c>
      <c r="L35" s="1">
        <f t="shared" si="0"/>
        <v>8.6</v>
      </c>
      <c r="M35" s="1">
        <f t="shared" si="0"/>
        <v>16.100000000000001</v>
      </c>
    </row>
    <row r="37" spans="1:13" x14ac:dyDescent="0.2">
      <c r="A37" s="1" t="s">
        <v>3</v>
      </c>
      <c r="B37" s="1">
        <f>MAX(B4:M34)</f>
        <v>18.5</v>
      </c>
      <c r="D37" s="1" t="s">
        <v>4</v>
      </c>
      <c r="E37" s="4">
        <f>AVERAGE(B4:M34)</f>
        <v>9.9298245614035086</v>
      </c>
      <c r="G37" s="1" t="s">
        <v>5</v>
      </c>
      <c r="H37" s="4">
        <f>STDEV(B4:M34)</f>
        <v>3.8672140633185594</v>
      </c>
      <c r="J37" s="1" t="s">
        <v>6</v>
      </c>
      <c r="K37" s="1">
        <f>COUNT(B4:M34)</f>
        <v>57</v>
      </c>
      <c r="L37" s="1" t="s">
        <v>12</v>
      </c>
      <c r="M37" s="4">
        <f>100*K37/61</f>
        <v>93.442622950819668</v>
      </c>
    </row>
    <row r="38" spans="1:13" x14ac:dyDescent="0.2">
      <c r="C38" s="1" t="s">
        <v>7</v>
      </c>
      <c r="D38" s="4">
        <f xml:space="preserve"> COUNT(B4:D34)/15*100</f>
        <v>86.666666666666671</v>
      </c>
      <c r="F38" s="1" t="s">
        <v>8</v>
      </c>
      <c r="G38" s="4">
        <f xml:space="preserve"> COUNT(E4:G34)/15*100</f>
        <v>100</v>
      </c>
      <c r="I38" s="1" t="s">
        <v>9</v>
      </c>
      <c r="J38" s="4">
        <f xml:space="preserve"> COUNT(H4:J34)/16*100</f>
        <v>81.25</v>
      </c>
      <c r="L38" s="1" t="s">
        <v>10</v>
      </c>
      <c r="M38" s="4">
        <f xml:space="preserve"> COUNT(K4:M34)/15*100</f>
        <v>106.66666666666667</v>
      </c>
    </row>
    <row r="39" spans="1:13" x14ac:dyDescent="0.2">
      <c r="A39" s="1" t="s">
        <v>11</v>
      </c>
      <c r="C39" s="4">
        <f>PERCENTILE(B4:M34,0.98)</f>
        <v>17.907999999999994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7" sqref="M17"/>
    </sheetView>
  </sheetViews>
  <sheetFormatPr defaultColWidth="9.140625" defaultRowHeight="12.75" x14ac:dyDescent="0.2"/>
  <cols>
    <col min="1" max="1" width="14.5703125" style="1" bestFit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8.9</v>
      </c>
      <c r="D4" s="3"/>
      <c r="E4" s="3"/>
      <c r="F4" s="3"/>
      <c r="G4" s="3">
        <v>4</v>
      </c>
      <c r="H4" s="3">
        <v>7</v>
      </c>
      <c r="I4" s="3"/>
      <c r="J4" s="3"/>
      <c r="K4" s="3"/>
      <c r="L4" s="3">
        <v>3.5</v>
      </c>
      <c r="M4" s="3"/>
    </row>
    <row r="5" spans="1:13" x14ac:dyDescent="0.2">
      <c r="A5" s="1">
        <v>2</v>
      </c>
      <c r="B5" s="3">
        <v>9.6</v>
      </c>
      <c r="C5" s="3"/>
      <c r="D5" s="3"/>
      <c r="E5" s="3">
        <v>9</v>
      </c>
      <c r="F5" s="3">
        <v>8.4</v>
      </c>
      <c r="G5" s="3"/>
      <c r="H5" s="3"/>
      <c r="I5" s="3"/>
      <c r="J5" s="3">
        <v>3.2</v>
      </c>
      <c r="K5" s="3">
        <v>2.9</v>
      </c>
      <c r="L5" s="3">
        <v>8.9</v>
      </c>
      <c r="M5" s="3">
        <v>19.399999999999999</v>
      </c>
    </row>
    <row r="6" spans="1:13" x14ac:dyDescent="0.2">
      <c r="A6" s="1">
        <v>3</v>
      </c>
      <c r="B6" s="3"/>
      <c r="C6" s="3"/>
      <c r="D6" s="3">
        <v>4.4000000000000004</v>
      </c>
      <c r="E6" s="3"/>
      <c r="F6" s="3"/>
      <c r="G6" s="3"/>
      <c r="H6" s="3"/>
      <c r="I6" s="3">
        <v>19.899999999999999</v>
      </c>
      <c r="J6" s="3">
        <v>5.5</v>
      </c>
      <c r="K6" s="3"/>
      <c r="L6" s="3"/>
      <c r="M6" s="3"/>
    </row>
    <row r="7" spans="1:13" x14ac:dyDescent="0.2">
      <c r="A7" s="1">
        <v>4</v>
      </c>
      <c r="B7" s="3"/>
      <c r="C7" s="3">
        <v>8.6999999999999993</v>
      </c>
      <c r="D7" s="3"/>
      <c r="E7" s="3"/>
      <c r="F7" s="3"/>
      <c r="G7" s="3">
        <v>5.9</v>
      </c>
      <c r="H7" s="3">
        <v>12.9</v>
      </c>
      <c r="I7" s="3"/>
      <c r="J7" s="3"/>
      <c r="K7" s="3"/>
      <c r="L7" s="3">
        <v>7.7</v>
      </c>
      <c r="M7" s="3"/>
    </row>
    <row r="8" spans="1:13" x14ac:dyDescent="0.2">
      <c r="A8" s="1">
        <v>5</v>
      </c>
      <c r="B8" s="3">
        <v>9</v>
      </c>
      <c r="C8" s="3"/>
      <c r="D8" s="3"/>
      <c r="E8" s="3">
        <v>6.9</v>
      </c>
      <c r="F8" s="3">
        <v>8.1999999999999993</v>
      </c>
      <c r="G8" s="3"/>
      <c r="H8" s="3"/>
      <c r="I8" s="3"/>
      <c r="J8" s="3">
        <v>6.7</v>
      </c>
      <c r="K8" s="3">
        <v>5.3</v>
      </c>
      <c r="L8" s="3"/>
      <c r="M8" s="3"/>
    </row>
    <row r="9" spans="1:13" x14ac:dyDescent="0.2">
      <c r="A9" s="1">
        <v>6</v>
      </c>
      <c r="B9" s="3"/>
      <c r="C9" s="3"/>
      <c r="D9" s="3">
        <v>8</v>
      </c>
      <c r="E9" s="3"/>
      <c r="F9" s="3"/>
      <c r="G9" s="3"/>
      <c r="H9" s="3"/>
      <c r="I9" s="3">
        <v>8.6999999999999993</v>
      </c>
      <c r="J9" s="3"/>
      <c r="K9" s="3"/>
      <c r="L9" s="3"/>
      <c r="M9" s="3">
        <v>5.7</v>
      </c>
    </row>
    <row r="10" spans="1:13" x14ac:dyDescent="0.2">
      <c r="A10" s="1">
        <v>7</v>
      </c>
      <c r="B10" s="3"/>
      <c r="C10" s="3">
        <v>16.899999999999999</v>
      </c>
      <c r="D10" s="3"/>
      <c r="E10" s="3"/>
      <c r="F10" s="3"/>
      <c r="G10" s="3">
        <v>5.4</v>
      </c>
      <c r="H10" s="3">
        <v>12.7</v>
      </c>
      <c r="I10" s="3"/>
      <c r="J10" s="3"/>
      <c r="K10" s="3"/>
      <c r="L10" s="3"/>
      <c r="M10" s="3">
        <v>9.6999999999999993</v>
      </c>
    </row>
    <row r="11" spans="1:13" x14ac:dyDescent="0.2">
      <c r="A11" s="1">
        <v>8</v>
      </c>
      <c r="B11" s="3">
        <v>12.9</v>
      </c>
      <c r="C11" s="3"/>
      <c r="D11" s="3"/>
      <c r="E11" s="3">
        <v>6.3</v>
      </c>
      <c r="F11" s="3">
        <v>6.7</v>
      </c>
      <c r="G11" s="3"/>
      <c r="H11" s="3"/>
      <c r="I11" s="3"/>
      <c r="J11" s="3">
        <v>10.1</v>
      </c>
      <c r="K11" s="3">
        <v>6.7</v>
      </c>
      <c r="L11" s="3"/>
      <c r="M11" s="3">
        <v>12</v>
      </c>
    </row>
    <row r="12" spans="1:13" x14ac:dyDescent="0.2">
      <c r="A12" s="1">
        <v>9</v>
      </c>
      <c r="B12" s="3"/>
      <c r="C12" s="3"/>
      <c r="D12" s="3">
        <v>12.5</v>
      </c>
      <c r="E12" s="3"/>
      <c r="F12" s="3"/>
      <c r="G12" s="3"/>
      <c r="H12" s="3"/>
      <c r="I12" s="3">
        <v>7.8</v>
      </c>
      <c r="J12" s="3"/>
      <c r="K12" s="3"/>
      <c r="L12" s="3"/>
      <c r="M12" s="3"/>
    </row>
    <row r="13" spans="1:13" x14ac:dyDescent="0.2">
      <c r="A13" s="1">
        <v>10</v>
      </c>
      <c r="B13" s="3"/>
      <c r="C13" s="3">
        <v>12.9</v>
      </c>
      <c r="D13" s="3"/>
      <c r="E13" s="3"/>
      <c r="F13" s="3"/>
      <c r="G13" s="3">
        <v>5.8</v>
      </c>
      <c r="H13" s="3">
        <v>5.6</v>
      </c>
      <c r="I13" s="3"/>
      <c r="J13" s="3"/>
      <c r="K13" s="3"/>
      <c r="L13" s="3"/>
      <c r="M13" s="3">
        <v>10.7</v>
      </c>
    </row>
    <row r="14" spans="1:13" x14ac:dyDescent="0.2">
      <c r="A14" s="1">
        <v>11</v>
      </c>
      <c r="B14" s="3">
        <v>3.5</v>
      </c>
      <c r="C14" s="3"/>
      <c r="D14" s="3"/>
      <c r="E14" s="3"/>
      <c r="F14" s="3"/>
      <c r="G14" s="3"/>
      <c r="H14" s="3"/>
      <c r="I14" s="3"/>
      <c r="J14" s="3">
        <v>5.6</v>
      </c>
      <c r="K14" s="3">
        <v>6</v>
      </c>
      <c r="L14" s="3"/>
      <c r="M14" s="3">
        <v>15.3</v>
      </c>
    </row>
    <row r="15" spans="1:13" x14ac:dyDescent="0.2">
      <c r="A15" s="1">
        <v>12</v>
      </c>
      <c r="B15" s="3"/>
      <c r="C15" s="3"/>
      <c r="D15" s="3">
        <v>6.2</v>
      </c>
      <c r="E15" s="3"/>
      <c r="F15" s="3"/>
      <c r="G15" s="3"/>
      <c r="H15" s="3"/>
      <c r="I15" s="3">
        <v>8</v>
      </c>
      <c r="J15" s="3"/>
      <c r="K15" s="3"/>
      <c r="L15" s="3"/>
      <c r="M15" s="3">
        <v>19.899999999999999</v>
      </c>
    </row>
    <row r="16" spans="1:13" x14ac:dyDescent="0.2">
      <c r="A16" s="1">
        <v>13</v>
      </c>
      <c r="B16" s="3"/>
      <c r="C16" s="3">
        <v>12.4</v>
      </c>
      <c r="D16" s="3"/>
      <c r="E16" s="3"/>
      <c r="F16" s="3"/>
      <c r="G16" s="3"/>
      <c r="H16" s="3">
        <v>11</v>
      </c>
      <c r="I16" s="3"/>
      <c r="J16" s="3"/>
      <c r="K16" s="3"/>
      <c r="L16" s="3"/>
      <c r="M16" s="3">
        <v>24</v>
      </c>
    </row>
    <row r="17" spans="1:13" x14ac:dyDescent="0.2">
      <c r="A17" s="1">
        <v>14</v>
      </c>
      <c r="B17" s="3">
        <v>4.3</v>
      </c>
      <c r="C17" s="3"/>
      <c r="D17" s="3"/>
      <c r="E17" s="3"/>
      <c r="F17" s="3"/>
      <c r="G17" s="3"/>
      <c r="H17" s="3"/>
      <c r="I17" s="3"/>
      <c r="J17" s="3">
        <v>10.6</v>
      </c>
      <c r="K17" s="3"/>
      <c r="L17" s="3"/>
      <c r="M17" s="3"/>
    </row>
    <row r="18" spans="1:13" x14ac:dyDescent="0.2">
      <c r="A18" s="1">
        <v>15</v>
      </c>
      <c r="B18" s="3"/>
      <c r="C18" s="3"/>
      <c r="D18" s="3">
        <v>11</v>
      </c>
      <c r="E18" s="3">
        <v>3.5</v>
      </c>
      <c r="F18" s="3"/>
      <c r="G18" s="3"/>
      <c r="H18" s="3"/>
      <c r="I18" s="3">
        <v>15.9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16.7</v>
      </c>
      <c r="D19" s="3"/>
      <c r="E19" s="3">
        <v>8.6</v>
      </c>
      <c r="F19" s="3">
        <v>6.7</v>
      </c>
      <c r="G19" s="3">
        <v>9.4</v>
      </c>
      <c r="H19" s="3">
        <v>8.9</v>
      </c>
      <c r="I19" s="3"/>
      <c r="J19" s="3"/>
      <c r="K19" s="3"/>
      <c r="L19" s="3"/>
      <c r="M19" s="3"/>
    </row>
    <row r="20" spans="1:13" x14ac:dyDescent="0.2">
      <c r="A20" s="1">
        <v>17</v>
      </c>
      <c r="B20" s="3">
        <v>5</v>
      </c>
      <c r="C20" s="3"/>
      <c r="D20" s="3"/>
      <c r="E20" s="3">
        <v>12.5</v>
      </c>
      <c r="F20" s="3"/>
      <c r="G20" s="3"/>
      <c r="H20" s="3"/>
      <c r="I20" s="3"/>
      <c r="J20" s="3">
        <v>9.3000000000000007</v>
      </c>
      <c r="K20" s="3"/>
      <c r="L20" s="3"/>
      <c r="M20" s="3"/>
    </row>
    <row r="21" spans="1:13" x14ac:dyDescent="0.2">
      <c r="A21" s="1">
        <v>18</v>
      </c>
      <c r="B21" s="3"/>
      <c r="C21" s="3"/>
      <c r="D21" s="3">
        <v>8</v>
      </c>
      <c r="E21" s="3"/>
      <c r="F21" s="3"/>
      <c r="G21" s="3"/>
      <c r="H21" s="3"/>
      <c r="I21" s="3"/>
      <c r="J21" s="3"/>
      <c r="K21" s="3"/>
      <c r="L21" s="3">
        <v>4.5</v>
      </c>
      <c r="M21" s="3"/>
    </row>
    <row r="22" spans="1:13" x14ac:dyDescent="0.2">
      <c r="A22" s="1">
        <v>19</v>
      </c>
      <c r="B22" s="3"/>
      <c r="C22" s="3">
        <v>6.9</v>
      </c>
      <c r="D22" s="3"/>
      <c r="E22" s="3"/>
      <c r="F22" s="3"/>
      <c r="G22" s="3">
        <v>7.5</v>
      </c>
      <c r="H22" s="3">
        <v>4.4000000000000004</v>
      </c>
      <c r="I22" s="3"/>
      <c r="J22" s="3"/>
      <c r="K22" s="3"/>
      <c r="L22" s="3">
        <v>9.4</v>
      </c>
      <c r="M22" s="3">
        <v>12.5</v>
      </c>
    </row>
    <row r="23" spans="1:13" x14ac:dyDescent="0.2">
      <c r="A23" s="1">
        <v>20</v>
      </c>
      <c r="B23" s="3">
        <v>10.199999999999999</v>
      </c>
      <c r="C23" s="3"/>
      <c r="D23" s="3"/>
      <c r="E23" s="3">
        <v>12</v>
      </c>
      <c r="F23" s="3"/>
      <c r="G23" s="3">
        <v>8.1</v>
      </c>
      <c r="H23" s="3"/>
      <c r="I23" s="3"/>
      <c r="J23" s="3">
        <v>9.6</v>
      </c>
      <c r="K23" s="3"/>
      <c r="L23" s="3">
        <v>7.4</v>
      </c>
      <c r="M23" s="3"/>
    </row>
    <row r="24" spans="1:13" x14ac:dyDescent="0.2">
      <c r="A24" s="1">
        <v>21</v>
      </c>
      <c r="B24" s="3"/>
      <c r="C24" s="3"/>
      <c r="D24" s="3">
        <v>13.7</v>
      </c>
      <c r="E24" s="3"/>
      <c r="F24" s="3"/>
      <c r="G24" s="3"/>
      <c r="H24" s="3"/>
      <c r="I24" s="3"/>
      <c r="J24" s="3"/>
      <c r="K24" s="3">
        <v>10</v>
      </c>
      <c r="L24" s="3">
        <v>9.1999999999999993</v>
      </c>
      <c r="M24" s="3"/>
    </row>
    <row r="25" spans="1:13" x14ac:dyDescent="0.2">
      <c r="A25" s="1">
        <v>22</v>
      </c>
      <c r="B25" s="3"/>
      <c r="C25" s="3">
        <v>8.5</v>
      </c>
      <c r="D25" s="3"/>
      <c r="E25" s="3"/>
      <c r="F25" s="3">
        <v>9.6999999999999993</v>
      </c>
      <c r="G25" s="3">
        <v>8.8000000000000007</v>
      </c>
      <c r="H25" s="3">
        <v>12</v>
      </c>
      <c r="I25" s="3"/>
      <c r="J25" s="3"/>
      <c r="K25" s="3"/>
      <c r="L25" s="3"/>
      <c r="M25" s="3"/>
    </row>
    <row r="26" spans="1:13" x14ac:dyDescent="0.2">
      <c r="A26" s="1">
        <v>23</v>
      </c>
      <c r="B26" s="3">
        <v>12.3</v>
      </c>
      <c r="C26" s="3"/>
      <c r="D26" s="3"/>
      <c r="E26" s="3">
        <v>12</v>
      </c>
      <c r="F26" s="3">
        <v>8.3000000000000007</v>
      </c>
      <c r="G26" s="3"/>
      <c r="H26" s="3"/>
      <c r="I26" s="3">
        <v>13.1</v>
      </c>
      <c r="J26" s="3">
        <v>8.1</v>
      </c>
      <c r="K26" s="3">
        <v>11.3</v>
      </c>
      <c r="L26" s="3"/>
      <c r="M26" s="3">
        <v>4.5</v>
      </c>
    </row>
    <row r="27" spans="1:13" x14ac:dyDescent="0.2">
      <c r="A27" s="1">
        <v>24</v>
      </c>
      <c r="B27" s="3"/>
      <c r="C27" s="3"/>
      <c r="D27" s="3">
        <v>12.2</v>
      </c>
      <c r="E27" s="3"/>
      <c r="F27" s="3">
        <v>6</v>
      </c>
      <c r="G27" s="3"/>
      <c r="H27" s="3"/>
      <c r="I27" s="3">
        <v>12.8</v>
      </c>
      <c r="J27" s="3"/>
      <c r="K27" s="3"/>
      <c r="L27" s="3">
        <v>5.0999999999999996</v>
      </c>
      <c r="M27" s="3"/>
    </row>
    <row r="28" spans="1:13" x14ac:dyDescent="0.2">
      <c r="A28" s="1">
        <v>25</v>
      </c>
      <c r="B28" s="3"/>
      <c r="C28" s="3">
        <v>21.1</v>
      </c>
      <c r="D28" s="3"/>
      <c r="E28" s="3"/>
      <c r="F28" s="3">
        <v>7.2</v>
      </c>
      <c r="G28" s="3">
        <v>4.7</v>
      </c>
      <c r="H28" s="3">
        <v>10.9</v>
      </c>
      <c r="I28" s="3"/>
      <c r="J28" s="3"/>
      <c r="K28" s="3"/>
      <c r="L28" s="3"/>
      <c r="M28" s="3">
        <v>4.7</v>
      </c>
    </row>
    <row r="29" spans="1:13" x14ac:dyDescent="0.2">
      <c r="A29" s="1">
        <v>26</v>
      </c>
      <c r="B29" s="3">
        <v>10.3</v>
      </c>
      <c r="C29" s="3"/>
      <c r="D29" s="3"/>
      <c r="E29" s="3">
        <v>7.6</v>
      </c>
      <c r="F29" s="3">
        <v>9.6</v>
      </c>
      <c r="G29" s="3"/>
      <c r="H29" s="3"/>
      <c r="I29" s="3"/>
      <c r="J29" s="3">
        <v>9.6999999999999993</v>
      </c>
      <c r="K29" s="3">
        <v>17.899999999999999</v>
      </c>
      <c r="L29" s="3"/>
      <c r="M29" s="3"/>
    </row>
    <row r="30" spans="1:13" x14ac:dyDescent="0.2">
      <c r="A30" s="1">
        <v>27</v>
      </c>
      <c r="B30" s="3"/>
      <c r="C30" s="3"/>
      <c r="D30" s="3">
        <v>7</v>
      </c>
      <c r="E30" s="3"/>
      <c r="F30" s="3"/>
      <c r="G30" s="3"/>
      <c r="H30" s="3"/>
      <c r="I30" s="3">
        <v>10.1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8</v>
      </c>
      <c r="D31" s="3"/>
      <c r="E31" s="3"/>
      <c r="F31" s="3"/>
      <c r="G31" s="3">
        <v>6.8</v>
      </c>
      <c r="H31" s="3">
        <v>10.4</v>
      </c>
      <c r="I31" s="3">
        <v>10.199999999999999</v>
      </c>
      <c r="J31" s="3"/>
      <c r="K31" s="3"/>
      <c r="L31" s="3"/>
      <c r="M31" s="3">
        <v>3.8</v>
      </c>
    </row>
    <row r="32" spans="1:13" x14ac:dyDescent="0.2">
      <c r="A32" s="1">
        <v>29</v>
      </c>
      <c r="B32" s="3">
        <v>4.4000000000000004</v>
      </c>
      <c r="C32" s="3"/>
      <c r="D32" s="3"/>
      <c r="E32" s="3">
        <v>14.3</v>
      </c>
      <c r="F32" s="3">
        <v>4.2</v>
      </c>
      <c r="G32" s="3"/>
      <c r="H32" s="3"/>
      <c r="I32" s="3">
        <v>10.199999999999999</v>
      </c>
      <c r="J32" s="3">
        <v>10.199999999999999</v>
      </c>
      <c r="K32" s="3">
        <v>7.3</v>
      </c>
      <c r="L32" s="3"/>
      <c r="M32" s="3"/>
    </row>
    <row r="33" spans="1:13" x14ac:dyDescent="0.2">
      <c r="A33" s="1">
        <v>30</v>
      </c>
      <c r="B33" s="3"/>
      <c r="C33" s="3"/>
      <c r="D33" s="3">
        <v>8.1999999999999993</v>
      </c>
      <c r="E33" s="3"/>
      <c r="F33" s="3"/>
      <c r="G33" s="3"/>
      <c r="H33" s="3"/>
      <c r="I33" s="3">
        <v>3.5</v>
      </c>
      <c r="J33" s="3"/>
      <c r="K33" s="3">
        <v>5.3</v>
      </c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17.8</v>
      </c>
      <c r="I34" s="3"/>
      <c r="J34" s="3"/>
      <c r="K34" s="3"/>
      <c r="L34" s="3"/>
      <c r="M34" s="3">
        <v>9.8000000000000007</v>
      </c>
    </row>
    <row r="35" spans="1:13" x14ac:dyDescent="0.2">
      <c r="A35" s="1" t="s">
        <v>2</v>
      </c>
      <c r="B35" s="1">
        <f>MAX(B4:B34)</f>
        <v>12.9</v>
      </c>
      <c r="C35" s="1">
        <f t="shared" ref="C35:M35" si="0">MAX(C4:C34)</f>
        <v>21.1</v>
      </c>
      <c r="D35" s="1">
        <f t="shared" si="0"/>
        <v>13.7</v>
      </c>
      <c r="E35" s="1">
        <f t="shared" si="0"/>
        <v>14.3</v>
      </c>
      <c r="F35" s="1">
        <f t="shared" si="0"/>
        <v>9.6999999999999993</v>
      </c>
      <c r="G35" s="1">
        <f t="shared" si="0"/>
        <v>9.4</v>
      </c>
      <c r="H35" s="1">
        <f t="shared" si="0"/>
        <v>17.8</v>
      </c>
      <c r="I35" s="1">
        <f t="shared" si="0"/>
        <v>19.899999999999999</v>
      </c>
      <c r="J35" s="1">
        <f t="shared" si="0"/>
        <v>10.6</v>
      </c>
      <c r="K35" s="1">
        <f t="shared" si="0"/>
        <v>17.899999999999999</v>
      </c>
      <c r="L35" s="1">
        <f t="shared" si="0"/>
        <v>9.4</v>
      </c>
      <c r="M35" s="1">
        <f t="shared" si="0"/>
        <v>24</v>
      </c>
    </row>
    <row r="37" spans="1:13" x14ac:dyDescent="0.2">
      <c r="A37" s="1" t="s">
        <v>3</v>
      </c>
      <c r="B37" s="1">
        <f>MAX(B4:M34)</f>
        <v>24</v>
      </c>
      <c r="D37" s="1" t="s">
        <v>4</v>
      </c>
      <c r="E37" s="4">
        <f>AVERAGE(B4:M34)</f>
        <v>9.1918699186991883</v>
      </c>
      <c r="G37" s="1" t="s">
        <v>5</v>
      </c>
      <c r="H37" s="4">
        <f>STDEV(B4:M34)</f>
        <v>4.0804932499966293</v>
      </c>
      <c r="J37" s="1" t="s">
        <v>6</v>
      </c>
      <c r="K37" s="1">
        <f>COUNT(B4:M34)</f>
        <v>123</v>
      </c>
      <c r="L37" s="1" t="s">
        <v>12</v>
      </c>
      <c r="M37" s="4">
        <f>100*K37/122</f>
        <v>100.81967213114754</v>
      </c>
    </row>
    <row r="38" spans="1:13" x14ac:dyDescent="0.2">
      <c r="C38" s="1" t="s">
        <v>7</v>
      </c>
      <c r="D38" s="4">
        <f xml:space="preserve"> COUNT(B4:D34)/30*100</f>
        <v>100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110.00000000000001</v>
      </c>
      <c r="L38" s="1" t="s">
        <v>10</v>
      </c>
      <c r="M38" s="4">
        <f xml:space="preserve"> COUNT(K4:M34)/30*100</f>
        <v>100</v>
      </c>
    </row>
    <row r="39" spans="1:13" x14ac:dyDescent="0.2">
      <c r="A39" s="1" t="s">
        <v>11</v>
      </c>
      <c r="C39" s="4">
        <f>PERCENTILE(B4:M34,0.98)</f>
        <v>19.899999999999999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8" sqref="K18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5</v>
      </c>
      <c r="D4" s="3"/>
      <c r="E4" s="3"/>
      <c r="F4" s="3"/>
      <c r="G4" s="3">
        <v>2.7</v>
      </c>
      <c r="H4" s="3">
        <v>11.5</v>
      </c>
      <c r="I4" s="3"/>
      <c r="J4" s="3"/>
      <c r="K4" s="3"/>
      <c r="L4" s="3">
        <v>4</v>
      </c>
      <c r="M4" s="3">
        <v>4.7</v>
      </c>
    </row>
    <row r="5" spans="1:13" x14ac:dyDescent="0.2">
      <c r="A5" s="1">
        <v>2</v>
      </c>
      <c r="B5" s="3"/>
      <c r="C5" s="3"/>
      <c r="D5" s="3"/>
      <c r="E5" s="3">
        <v>7.3</v>
      </c>
      <c r="F5" s="3">
        <v>7</v>
      </c>
      <c r="G5" s="3"/>
      <c r="H5" s="3"/>
      <c r="I5" s="3"/>
      <c r="J5" s="3">
        <v>3.5</v>
      </c>
      <c r="K5" s="3">
        <v>3</v>
      </c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>
        <v>18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5.2</v>
      </c>
      <c r="D7" s="3"/>
      <c r="E7" s="3"/>
      <c r="F7" s="3"/>
      <c r="G7" s="3">
        <v>3.6</v>
      </c>
      <c r="H7" s="3">
        <v>10.3</v>
      </c>
      <c r="I7" s="3"/>
      <c r="J7" s="3"/>
      <c r="K7" s="3"/>
      <c r="L7" s="3">
        <v>6.6</v>
      </c>
      <c r="M7" s="3">
        <v>7.7</v>
      </c>
    </row>
    <row r="8" spans="1:13" x14ac:dyDescent="0.2">
      <c r="A8" s="1">
        <v>5</v>
      </c>
      <c r="B8" s="3"/>
      <c r="C8" s="3"/>
      <c r="D8" s="3"/>
      <c r="E8" s="3">
        <v>5.2</v>
      </c>
      <c r="F8" s="3">
        <v>8.6</v>
      </c>
      <c r="G8" s="3"/>
      <c r="H8" s="3"/>
      <c r="I8" s="3"/>
      <c r="J8" s="3">
        <v>8.4</v>
      </c>
      <c r="K8" s="3">
        <v>6.2</v>
      </c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>
        <v>13.5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12.4</v>
      </c>
      <c r="D10" s="3"/>
      <c r="E10" s="3"/>
      <c r="F10" s="3"/>
      <c r="G10" s="3">
        <v>7.8</v>
      </c>
      <c r="H10" s="3">
        <v>13.5</v>
      </c>
      <c r="I10" s="3"/>
      <c r="J10" s="3"/>
      <c r="K10" s="3"/>
      <c r="L10" s="3">
        <v>6.7</v>
      </c>
      <c r="M10" s="3">
        <v>9.9</v>
      </c>
    </row>
    <row r="11" spans="1:13" x14ac:dyDescent="0.2">
      <c r="A11" s="1">
        <v>8</v>
      </c>
      <c r="B11" s="3"/>
      <c r="C11" s="3">
        <v>10.8</v>
      </c>
      <c r="D11" s="3"/>
      <c r="E11" s="3">
        <v>5.9</v>
      </c>
      <c r="F11" s="3">
        <v>6.3</v>
      </c>
      <c r="G11" s="3"/>
      <c r="H11" s="3"/>
      <c r="I11" s="3"/>
      <c r="J11" s="3">
        <v>9.4</v>
      </c>
      <c r="K11" s="3">
        <v>4.2</v>
      </c>
      <c r="L11" s="3"/>
      <c r="M11" s="3"/>
    </row>
    <row r="12" spans="1:13" x14ac:dyDescent="0.2">
      <c r="A12" s="1">
        <v>9</v>
      </c>
      <c r="B12" s="3">
        <v>8.5</v>
      </c>
      <c r="C12" s="3"/>
      <c r="D12" s="3"/>
      <c r="E12" s="3"/>
      <c r="F12" s="3"/>
      <c r="G12" s="3"/>
      <c r="H12" s="3"/>
      <c r="I12" s="3">
        <v>7</v>
      </c>
      <c r="J12" s="3"/>
      <c r="K12" s="3"/>
      <c r="L12" s="3"/>
      <c r="M12" s="3"/>
    </row>
    <row r="13" spans="1:13" x14ac:dyDescent="0.2">
      <c r="A13" s="1">
        <v>10</v>
      </c>
      <c r="B13" s="3">
        <v>6.7</v>
      </c>
      <c r="C13" s="3">
        <v>6.8</v>
      </c>
      <c r="D13" s="3"/>
      <c r="E13" s="3"/>
      <c r="F13" s="3"/>
      <c r="G13" s="3">
        <v>4.4000000000000004</v>
      </c>
      <c r="H13" s="3">
        <v>9.8000000000000007</v>
      </c>
      <c r="I13" s="3"/>
      <c r="J13" s="3"/>
      <c r="K13" s="3"/>
      <c r="L13" s="3">
        <v>2.5</v>
      </c>
      <c r="M13" s="3">
        <v>9.4</v>
      </c>
    </row>
    <row r="14" spans="1:13" x14ac:dyDescent="0.2">
      <c r="A14" s="1">
        <v>11</v>
      </c>
      <c r="B14" s="3">
        <v>3.2</v>
      </c>
      <c r="C14" s="3"/>
      <c r="D14" s="3"/>
      <c r="E14" s="3">
        <v>7.1</v>
      </c>
      <c r="F14" s="3">
        <v>7.2</v>
      </c>
      <c r="G14" s="3"/>
      <c r="H14" s="3"/>
      <c r="I14" s="3"/>
      <c r="J14" s="3">
        <v>10.3</v>
      </c>
      <c r="K14" s="3">
        <v>6.4</v>
      </c>
      <c r="L14" s="3"/>
      <c r="M14" s="3"/>
    </row>
    <row r="15" spans="1:13" x14ac:dyDescent="0.2">
      <c r="A15" s="1">
        <v>12</v>
      </c>
      <c r="B15" s="3"/>
      <c r="C15" s="3"/>
      <c r="D15" s="3"/>
      <c r="E15" s="3"/>
      <c r="F15" s="3"/>
      <c r="G15" s="3"/>
      <c r="H15" s="3"/>
      <c r="I15" s="3">
        <v>6.9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6.6</v>
      </c>
      <c r="D16" s="3"/>
      <c r="E16" s="3"/>
      <c r="F16" s="3"/>
      <c r="G16" s="3">
        <v>6.4</v>
      </c>
      <c r="H16" s="3">
        <v>10.1</v>
      </c>
      <c r="I16" s="3"/>
      <c r="J16" s="3"/>
      <c r="K16" s="3"/>
      <c r="L16" s="3">
        <v>10</v>
      </c>
      <c r="M16" s="3">
        <v>17</v>
      </c>
    </row>
    <row r="17" spans="1:13" x14ac:dyDescent="0.2">
      <c r="A17" s="1">
        <v>14</v>
      </c>
      <c r="B17" s="3"/>
      <c r="C17" s="3">
        <v>5.8</v>
      </c>
      <c r="D17" s="3"/>
      <c r="E17" s="3">
        <v>5.0999999999999996</v>
      </c>
      <c r="F17" s="3">
        <v>5.9</v>
      </c>
      <c r="G17" s="3"/>
      <c r="H17" s="3"/>
      <c r="I17" s="3"/>
      <c r="J17" s="3">
        <v>8.4</v>
      </c>
      <c r="K17" s="3">
        <v>4.5</v>
      </c>
      <c r="L17" s="3"/>
      <c r="M17" s="3"/>
    </row>
    <row r="18" spans="1:13" x14ac:dyDescent="0.2">
      <c r="A18" s="1">
        <v>15</v>
      </c>
      <c r="B18" s="3"/>
      <c r="C18" s="3"/>
      <c r="D18" s="3">
        <v>7.3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8.4</v>
      </c>
      <c r="D19" s="3"/>
      <c r="E19" s="3"/>
      <c r="F19" s="3"/>
      <c r="G19" s="3">
        <v>9.4</v>
      </c>
      <c r="H19" s="3">
        <v>7.9</v>
      </c>
      <c r="I19" s="3"/>
      <c r="J19" s="3"/>
      <c r="K19" s="3"/>
      <c r="L19" s="3">
        <v>6.6</v>
      </c>
      <c r="M19" s="3">
        <v>3.5</v>
      </c>
    </row>
    <row r="20" spans="1:13" x14ac:dyDescent="0.2">
      <c r="A20" s="1">
        <v>17</v>
      </c>
      <c r="B20" s="3"/>
      <c r="C20" s="3"/>
      <c r="D20" s="3"/>
      <c r="E20" s="3">
        <v>10</v>
      </c>
      <c r="F20" s="3">
        <v>6.7</v>
      </c>
      <c r="G20" s="3"/>
      <c r="H20" s="3"/>
      <c r="I20" s="3"/>
      <c r="J20" s="3">
        <v>8.3000000000000007</v>
      </c>
      <c r="K20" s="3">
        <v>10.5</v>
      </c>
      <c r="L20" s="3"/>
      <c r="M20" s="3"/>
    </row>
    <row r="21" spans="1:13" x14ac:dyDescent="0.2">
      <c r="A21" s="1">
        <v>18</v>
      </c>
      <c r="B21" s="3"/>
      <c r="C21" s="3"/>
      <c r="D21" s="3">
        <v>7.7</v>
      </c>
      <c r="E21" s="3"/>
      <c r="F21" s="3"/>
      <c r="G21" s="3"/>
      <c r="H21" s="3"/>
      <c r="I21" s="3">
        <v>8.4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6.6</v>
      </c>
      <c r="D22" s="3"/>
      <c r="E22" s="3"/>
      <c r="F22" s="3"/>
      <c r="G22" s="3">
        <v>9.4</v>
      </c>
      <c r="H22" s="3">
        <v>4.7</v>
      </c>
      <c r="I22" s="3"/>
      <c r="J22" s="3"/>
      <c r="K22" s="3"/>
      <c r="L22" s="3">
        <v>7.3</v>
      </c>
      <c r="M22" s="3">
        <v>5.5</v>
      </c>
    </row>
    <row r="23" spans="1:13" x14ac:dyDescent="0.2">
      <c r="A23" s="1">
        <v>20</v>
      </c>
      <c r="B23" s="3">
        <v>14</v>
      </c>
      <c r="C23" s="3"/>
      <c r="D23" s="3"/>
      <c r="E23" s="3">
        <v>9.6</v>
      </c>
      <c r="F23" s="3">
        <v>7.9</v>
      </c>
      <c r="G23" s="3"/>
      <c r="H23" s="3"/>
      <c r="I23" s="3"/>
      <c r="J23" s="3">
        <v>8.4</v>
      </c>
      <c r="K23" s="3">
        <v>6.8</v>
      </c>
      <c r="L23" s="3"/>
      <c r="M23" s="3"/>
    </row>
    <row r="24" spans="1:13" x14ac:dyDescent="0.2">
      <c r="A24" s="1">
        <v>21</v>
      </c>
      <c r="B24" s="3"/>
      <c r="C24" s="3"/>
      <c r="D24" s="3">
        <v>15.9</v>
      </c>
      <c r="E24" s="3"/>
      <c r="F24" s="3"/>
      <c r="G24" s="3"/>
      <c r="H24" s="3"/>
      <c r="I24" s="3">
        <v>6.6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4.3</v>
      </c>
      <c r="D25" s="3"/>
      <c r="E25" s="3"/>
      <c r="F25" s="3"/>
      <c r="G25" s="3">
        <v>12.1</v>
      </c>
      <c r="H25" s="3">
        <v>9.8000000000000007</v>
      </c>
      <c r="I25" s="3"/>
      <c r="J25" s="3"/>
      <c r="K25" s="3"/>
      <c r="L25" s="3">
        <v>10.7</v>
      </c>
      <c r="M25" s="3">
        <v>11.6</v>
      </c>
    </row>
    <row r="26" spans="1:13" x14ac:dyDescent="0.2">
      <c r="A26" s="1">
        <v>23</v>
      </c>
      <c r="B26" s="3">
        <v>7.9</v>
      </c>
      <c r="C26" s="3"/>
      <c r="D26" s="3"/>
      <c r="E26" s="3">
        <v>8.9</v>
      </c>
      <c r="F26" s="3">
        <v>11.5</v>
      </c>
      <c r="G26" s="3"/>
      <c r="H26" s="3"/>
      <c r="I26" s="3"/>
      <c r="J26" s="3">
        <v>6.9</v>
      </c>
      <c r="K26" s="3">
        <v>9.5</v>
      </c>
      <c r="L26" s="3"/>
      <c r="M26" s="3"/>
    </row>
    <row r="27" spans="1:13" x14ac:dyDescent="0.2">
      <c r="A27" s="1">
        <v>24</v>
      </c>
      <c r="B27" s="3"/>
      <c r="C27" s="3"/>
      <c r="D27" s="3">
        <v>10.7</v>
      </c>
      <c r="E27" s="3"/>
      <c r="F27" s="3"/>
      <c r="G27" s="3"/>
      <c r="H27" s="3"/>
      <c r="I27" s="3">
        <v>14.9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14.3</v>
      </c>
      <c r="D28" s="3"/>
      <c r="E28" s="3"/>
      <c r="F28" s="3"/>
      <c r="G28" s="3">
        <v>5.7</v>
      </c>
      <c r="H28" s="3">
        <v>15.9</v>
      </c>
      <c r="I28" s="3"/>
      <c r="J28" s="3"/>
      <c r="K28" s="3"/>
      <c r="L28" s="3">
        <v>4.2</v>
      </c>
      <c r="M28" s="3">
        <v>5.7</v>
      </c>
    </row>
    <row r="29" spans="1:13" x14ac:dyDescent="0.2">
      <c r="A29" s="1">
        <v>26</v>
      </c>
      <c r="B29" s="3">
        <v>10.6</v>
      </c>
      <c r="C29" s="3"/>
      <c r="D29" s="3"/>
      <c r="E29" s="3">
        <v>8.6999999999999993</v>
      </c>
      <c r="F29" s="3">
        <v>10.9</v>
      </c>
      <c r="G29" s="3"/>
      <c r="H29" s="3"/>
      <c r="I29" s="3"/>
      <c r="J29" s="3">
        <v>6.9</v>
      </c>
      <c r="K29" s="3">
        <v>11.4</v>
      </c>
      <c r="L29" s="3"/>
      <c r="M29" s="3"/>
    </row>
    <row r="30" spans="1:13" x14ac:dyDescent="0.2">
      <c r="A30" s="1">
        <v>27</v>
      </c>
      <c r="B30" s="3"/>
      <c r="C30" s="3"/>
      <c r="D30" s="3">
        <v>5</v>
      </c>
      <c r="E30" s="3"/>
      <c r="F30" s="3"/>
      <c r="G30" s="3"/>
      <c r="H30" s="3"/>
      <c r="I30" s="3">
        <v>8.8000000000000007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7</v>
      </c>
      <c r="D31" s="3"/>
      <c r="E31" s="3"/>
      <c r="F31" s="3"/>
      <c r="G31" s="3">
        <v>5</v>
      </c>
      <c r="H31" s="3">
        <v>12.9</v>
      </c>
      <c r="I31" s="3"/>
      <c r="J31" s="3"/>
      <c r="K31" s="3"/>
      <c r="L31" s="3">
        <v>7</v>
      </c>
      <c r="M31" s="3">
        <v>3</v>
      </c>
    </row>
    <row r="32" spans="1:13" x14ac:dyDescent="0.2">
      <c r="A32" s="1">
        <v>29</v>
      </c>
      <c r="B32" s="3">
        <v>3.8</v>
      </c>
      <c r="C32" s="3"/>
      <c r="D32" s="3"/>
      <c r="E32" s="3">
        <v>15.4</v>
      </c>
      <c r="F32" s="3">
        <v>3.8</v>
      </c>
      <c r="G32" s="3"/>
      <c r="H32" s="3"/>
      <c r="I32" s="3"/>
      <c r="J32" s="3">
        <v>6.4</v>
      </c>
      <c r="K32" s="3">
        <v>5.3</v>
      </c>
      <c r="L32" s="3"/>
      <c r="M32" s="3"/>
    </row>
    <row r="33" spans="1:13" x14ac:dyDescent="0.2">
      <c r="A33" s="1">
        <v>30</v>
      </c>
      <c r="B33" s="3"/>
      <c r="C33" s="3"/>
      <c r="D33" s="3">
        <v>5.7</v>
      </c>
      <c r="E33" s="3"/>
      <c r="F33" s="3"/>
      <c r="G33" s="3"/>
      <c r="H33" s="3"/>
      <c r="I33" s="3">
        <v>2.6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15.9</v>
      </c>
      <c r="I34" s="3"/>
      <c r="J34" s="3"/>
      <c r="K34" s="3"/>
      <c r="L34" s="3"/>
      <c r="M34" s="3">
        <v>6.9</v>
      </c>
    </row>
    <row r="35" spans="1:13" x14ac:dyDescent="0.2">
      <c r="A35" s="1" t="s">
        <v>2</v>
      </c>
      <c r="B35" s="1">
        <f>MAX(B4:B34)</f>
        <v>14</v>
      </c>
      <c r="C35" s="1">
        <f t="shared" ref="C35:M35" si="0">MAX(C4:C34)</f>
        <v>14.3</v>
      </c>
      <c r="D35" s="1">
        <f t="shared" si="0"/>
        <v>15.9</v>
      </c>
      <c r="E35" s="1">
        <f t="shared" si="0"/>
        <v>15.4</v>
      </c>
      <c r="F35" s="1">
        <f t="shared" si="0"/>
        <v>11.5</v>
      </c>
      <c r="G35" s="1">
        <f t="shared" si="0"/>
        <v>12.1</v>
      </c>
      <c r="H35" s="1">
        <f t="shared" si="0"/>
        <v>15.9</v>
      </c>
      <c r="I35" s="1">
        <f t="shared" si="0"/>
        <v>18</v>
      </c>
      <c r="J35" s="1">
        <f t="shared" si="0"/>
        <v>10.3</v>
      </c>
      <c r="K35" s="1">
        <f t="shared" si="0"/>
        <v>11.4</v>
      </c>
      <c r="L35" s="1">
        <f t="shared" si="0"/>
        <v>10.7</v>
      </c>
      <c r="M35" s="1">
        <f t="shared" si="0"/>
        <v>17</v>
      </c>
    </row>
    <row r="37" spans="1:13" x14ac:dyDescent="0.2">
      <c r="A37" s="1" t="s">
        <v>3</v>
      </c>
      <c r="B37" s="1">
        <f>MAX(B4:M34)</f>
        <v>18</v>
      </c>
      <c r="D37" s="1" t="s">
        <v>4</v>
      </c>
      <c r="E37" s="4">
        <f>AVERAGE(B4:M34)</f>
        <v>8.0163793103448242</v>
      </c>
      <c r="G37" s="1" t="s">
        <v>5</v>
      </c>
      <c r="H37" s="4">
        <f>STDEV(B4:M34)</f>
        <v>3.3724444486485519</v>
      </c>
      <c r="J37" s="1" t="s">
        <v>6</v>
      </c>
      <c r="K37" s="1">
        <f>COUNT(B4:M34)</f>
        <v>116</v>
      </c>
      <c r="L37" s="1" t="s">
        <v>12</v>
      </c>
      <c r="M37" s="4">
        <f>100*K37/122</f>
        <v>95.081967213114751</v>
      </c>
    </row>
    <row r="38" spans="1:13" x14ac:dyDescent="0.2">
      <c r="C38" s="1" t="s">
        <v>7</v>
      </c>
      <c r="D38" s="4">
        <f xml:space="preserve"> COUNT(B4:D34)/30*100</f>
        <v>83.333333333333343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100</v>
      </c>
      <c r="L38" s="1" t="s">
        <v>10</v>
      </c>
      <c r="M38" s="4">
        <f xml:space="preserve"> COUNT(K4:M34)/30*100</f>
        <v>103.33333333333334</v>
      </c>
    </row>
    <row r="39" spans="1:13" x14ac:dyDescent="0.2">
      <c r="A39" s="1" t="s">
        <v>11</v>
      </c>
      <c r="C39" s="4">
        <f>PERCENTILE(B4:M34,0.98)</f>
        <v>15.9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30" sqref="P30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>
        <v>4.4000000000000004</v>
      </c>
      <c r="M4" s="3">
        <v>4.8</v>
      </c>
    </row>
    <row r="5" spans="1:13" x14ac:dyDescent="0.2">
      <c r="A5" s="1">
        <v>2</v>
      </c>
      <c r="B5" s="3"/>
      <c r="C5" s="3"/>
      <c r="D5" s="3"/>
      <c r="E5" s="3"/>
      <c r="F5" s="3"/>
      <c r="G5" s="3"/>
      <c r="H5" s="3"/>
      <c r="I5" s="3"/>
      <c r="J5" s="3"/>
      <c r="K5" s="3">
        <v>4.5</v>
      </c>
      <c r="L5" s="3"/>
      <c r="M5" s="3"/>
    </row>
    <row r="6" spans="1:13" x14ac:dyDescent="0.2">
      <c r="A6" s="1">
        <v>3</v>
      </c>
      <c r="B6" s="3"/>
      <c r="C6" s="3"/>
      <c r="D6" s="3"/>
      <c r="E6" s="3"/>
      <c r="F6" s="3"/>
      <c r="G6" s="3"/>
      <c r="H6" s="3"/>
      <c r="I6" s="3">
        <v>18.5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5.7</v>
      </c>
      <c r="D7" s="3"/>
      <c r="E7" s="3"/>
      <c r="F7" s="3"/>
      <c r="G7" s="3">
        <v>3.8</v>
      </c>
      <c r="H7" s="3"/>
      <c r="I7" s="3"/>
      <c r="J7" s="3"/>
      <c r="K7" s="3"/>
      <c r="L7" s="3"/>
      <c r="M7" s="3"/>
    </row>
    <row r="8" spans="1:13" x14ac:dyDescent="0.2">
      <c r="A8" s="1">
        <v>5</v>
      </c>
      <c r="B8" s="3"/>
      <c r="C8" s="3"/>
      <c r="D8" s="3"/>
      <c r="E8" s="3">
        <v>5.7</v>
      </c>
      <c r="F8" s="3"/>
      <c r="G8" s="3"/>
      <c r="H8" s="3"/>
      <c r="I8" s="3"/>
      <c r="J8" s="3">
        <v>9</v>
      </c>
      <c r="K8" s="3"/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>
        <v>6.9</v>
      </c>
      <c r="M10" s="3">
        <v>9.9</v>
      </c>
    </row>
    <row r="11" spans="1:13" x14ac:dyDescent="0.2">
      <c r="A11" s="1">
        <v>8</v>
      </c>
      <c r="B11" s="3"/>
      <c r="C11" s="3"/>
      <c r="D11" s="3"/>
      <c r="E11" s="3"/>
      <c r="F11" s="3"/>
      <c r="G11" s="3"/>
      <c r="H11" s="3"/>
      <c r="I11" s="3"/>
      <c r="J11" s="3">
        <v>7.5</v>
      </c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>
        <v>6.8</v>
      </c>
      <c r="J12" s="3"/>
      <c r="K12" s="3"/>
      <c r="L12" s="3"/>
      <c r="M12" s="3"/>
    </row>
    <row r="13" spans="1:13" x14ac:dyDescent="0.2">
      <c r="A13" s="1">
        <v>10</v>
      </c>
      <c r="B13" s="3"/>
      <c r="C13" s="3"/>
      <c r="D13" s="3"/>
      <c r="E13" s="3"/>
      <c r="F13" s="3"/>
      <c r="G13" s="3"/>
      <c r="H13" s="3">
        <v>9.4</v>
      </c>
      <c r="I13" s="3"/>
      <c r="J13" s="3"/>
      <c r="K13" s="3"/>
      <c r="L13" s="3"/>
      <c r="M13" s="3"/>
    </row>
    <row r="14" spans="1:13" x14ac:dyDescent="0.2">
      <c r="A14" s="1">
        <v>11</v>
      </c>
      <c r="B14" s="3"/>
      <c r="C14" s="3"/>
      <c r="D14" s="3">
        <v>6.6</v>
      </c>
      <c r="E14" s="3"/>
      <c r="F14" s="3">
        <v>7.2</v>
      </c>
      <c r="G14" s="3"/>
      <c r="H14" s="3"/>
      <c r="I14" s="3"/>
      <c r="J14" s="3"/>
      <c r="K14" s="3">
        <v>6.1</v>
      </c>
      <c r="L14" s="3"/>
      <c r="M14" s="3"/>
    </row>
    <row r="15" spans="1:13" x14ac:dyDescent="0.2">
      <c r="A15" s="1">
        <v>12</v>
      </c>
      <c r="B15" s="3"/>
      <c r="C15" s="3"/>
      <c r="D15" s="3">
        <v>6.8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>
        <v>11.4</v>
      </c>
      <c r="M16" s="3">
        <v>17.100000000000001</v>
      </c>
    </row>
    <row r="17" spans="1:13" x14ac:dyDescent="0.2">
      <c r="A17" s="1">
        <v>14</v>
      </c>
      <c r="B17" s="3"/>
      <c r="C17" s="3">
        <v>6.5</v>
      </c>
      <c r="D17" s="3"/>
      <c r="E17" s="3"/>
      <c r="F17" s="3"/>
      <c r="G17" s="3"/>
      <c r="H17" s="3"/>
      <c r="I17" s="3"/>
      <c r="J17" s="3">
        <v>10</v>
      </c>
      <c r="K17" s="3">
        <v>4.5999999999999996</v>
      </c>
      <c r="L17" s="3"/>
      <c r="M17" s="3"/>
    </row>
    <row r="18" spans="1:13" x14ac:dyDescent="0.2">
      <c r="A18" s="1">
        <v>15</v>
      </c>
      <c r="B18" s="3"/>
      <c r="C18" s="3">
        <v>5.3</v>
      </c>
      <c r="D18" s="3"/>
      <c r="E18" s="3"/>
      <c r="F18" s="3"/>
      <c r="G18" s="3"/>
      <c r="H18" s="3"/>
      <c r="I18" s="3">
        <v>13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8.5</v>
      </c>
      <c r="D19" s="3"/>
      <c r="E19" s="3"/>
      <c r="F19" s="3"/>
      <c r="G19" s="3">
        <v>8.3000000000000007</v>
      </c>
      <c r="H19" s="3"/>
      <c r="I19" s="3"/>
      <c r="J19" s="3"/>
      <c r="K19" s="3"/>
      <c r="L19" s="3"/>
      <c r="M19" s="3"/>
    </row>
    <row r="20" spans="1:13" x14ac:dyDescent="0.2">
      <c r="A20" s="1">
        <v>17</v>
      </c>
      <c r="B20" s="3">
        <v>3.6</v>
      </c>
      <c r="C20" s="3"/>
      <c r="D20" s="3"/>
      <c r="E20" s="3">
        <v>10.1</v>
      </c>
      <c r="F20" s="3"/>
      <c r="G20" s="3"/>
      <c r="H20" s="3"/>
      <c r="I20" s="3"/>
      <c r="J20" s="3"/>
      <c r="K20" s="3">
        <v>10.8</v>
      </c>
      <c r="L20" s="3"/>
      <c r="M20" s="3"/>
    </row>
    <row r="21" spans="1:13" x14ac:dyDescent="0.2">
      <c r="A21" s="1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>
        <v>7.6</v>
      </c>
      <c r="M22" s="3">
        <v>5.7</v>
      </c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/>
      <c r="J23" s="3">
        <v>8.1999999999999993</v>
      </c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>
        <v>6.9</v>
      </c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>
        <v>10.199999999999999</v>
      </c>
      <c r="I25" s="3"/>
      <c r="J25" s="3"/>
      <c r="K25" s="3"/>
      <c r="L25" s="3"/>
      <c r="M25" s="3"/>
    </row>
    <row r="26" spans="1:13" x14ac:dyDescent="0.2">
      <c r="A26" s="1">
        <v>23</v>
      </c>
      <c r="B26" s="3">
        <v>8.6999999999999993</v>
      </c>
      <c r="C26" s="3"/>
      <c r="D26" s="3"/>
      <c r="E26" s="3"/>
      <c r="F26" s="3">
        <v>11.6</v>
      </c>
      <c r="G26" s="3"/>
      <c r="H26" s="3"/>
      <c r="I26" s="3"/>
      <c r="J26" s="3"/>
      <c r="K26" s="3"/>
      <c r="L26" s="3"/>
      <c r="M26" s="3"/>
    </row>
    <row r="27" spans="1:13" x14ac:dyDescent="0.2">
      <c r="A27" s="1">
        <v>24</v>
      </c>
      <c r="B27" s="3"/>
      <c r="C27" s="3"/>
      <c r="D27" s="3">
        <v>10.8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>
        <v>4.3</v>
      </c>
      <c r="M28" s="3">
        <v>5.5</v>
      </c>
    </row>
    <row r="29" spans="1:13" x14ac:dyDescent="0.2">
      <c r="A29" s="1">
        <v>26</v>
      </c>
      <c r="B29" s="3"/>
      <c r="C29" s="3"/>
      <c r="D29" s="3"/>
      <c r="E29" s="3"/>
      <c r="F29" s="3"/>
      <c r="G29" s="3"/>
      <c r="H29" s="3"/>
      <c r="I29" s="3"/>
      <c r="J29" s="3">
        <v>7.4</v>
      </c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3"/>
      <c r="D31" s="3"/>
      <c r="E31" s="3"/>
      <c r="F31" s="3"/>
      <c r="G31" s="3">
        <v>4.5999999999999996</v>
      </c>
      <c r="H31" s="3">
        <v>13.2</v>
      </c>
      <c r="I31" s="3"/>
      <c r="J31" s="3"/>
      <c r="K31" s="3"/>
      <c r="L31" s="3"/>
      <c r="M31" s="3"/>
    </row>
    <row r="32" spans="1:13" x14ac:dyDescent="0.2">
      <c r="A32" s="1">
        <v>29</v>
      </c>
      <c r="B32" s="3"/>
      <c r="C32" s="3"/>
      <c r="D32" s="3"/>
      <c r="E32" s="3">
        <v>15.6</v>
      </c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v>7.2</v>
      </c>
    </row>
    <row r="35" spans="1:13" x14ac:dyDescent="0.2">
      <c r="A35" s="1" t="s">
        <v>2</v>
      </c>
      <c r="B35" s="1">
        <f>MAX(B4:B34)</f>
        <v>8.6999999999999993</v>
      </c>
      <c r="C35" s="1">
        <f t="shared" ref="C35:M35" si="0">MAX(C4:C34)</f>
        <v>8.5</v>
      </c>
      <c r="D35" s="1">
        <f t="shared" si="0"/>
        <v>10.8</v>
      </c>
      <c r="E35" s="1">
        <f t="shared" si="0"/>
        <v>15.6</v>
      </c>
      <c r="F35" s="1">
        <f t="shared" si="0"/>
        <v>11.6</v>
      </c>
      <c r="G35" s="1">
        <f t="shared" si="0"/>
        <v>8.3000000000000007</v>
      </c>
      <c r="H35" s="1">
        <f t="shared" si="0"/>
        <v>13.2</v>
      </c>
      <c r="I35" s="1">
        <f t="shared" si="0"/>
        <v>18.5</v>
      </c>
      <c r="J35" s="1">
        <f t="shared" si="0"/>
        <v>10</v>
      </c>
      <c r="K35" s="1">
        <f t="shared" si="0"/>
        <v>10.8</v>
      </c>
      <c r="L35" s="1">
        <f t="shared" si="0"/>
        <v>11.4</v>
      </c>
      <c r="M35" s="1">
        <f t="shared" si="0"/>
        <v>17.100000000000001</v>
      </c>
    </row>
    <row r="37" spans="1:13" x14ac:dyDescent="0.2">
      <c r="A37" s="1" t="s">
        <v>3</v>
      </c>
      <c r="B37" s="1">
        <f>MAX(B4:M34)</f>
        <v>18.5</v>
      </c>
      <c r="D37" s="1" t="s">
        <v>4</v>
      </c>
      <c r="E37" s="4">
        <f>AVERAGE(B4:M34)</f>
        <v>8.1886363636363644</v>
      </c>
      <c r="G37" s="1" t="s">
        <v>5</v>
      </c>
      <c r="H37" s="4">
        <f>STDEV(B4:M34)</f>
        <v>3.4641832427156665</v>
      </c>
      <c r="J37" s="1" t="s">
        <v>6</v>
      </c>
      <c r="K37" s="1">
        <f>COUNT(B4:M34)</f>
        <v>44</v>
      </c>
      <c r="L37" s="1" t="s">
        <v>12</v>
      </c>
      <c r="M37" s="4">
        <f>100*K37/30</f>
        <v>146.66666666666666</v>
      </c>
    </row>
    <row r="38" spans="1:13" x14ac:dyDescent="0.2">
      <c r="C38" s="1" t="s">
        <v>7</v>
      </c>
      <c r="D38" s="4">
        <f xml:space="preserve"> COUNT(B4:D34)/7*100</f>
        <v>128.57142857142858</v>
      </c>
      <c r="F38" s="1" t="s">
        <v>8</v>
      </c>
      <c r="G38" s="4">
        <f xml:space="preserve"> COUNT(E4:G34)/8*100</f>
        <v>100</v>
      </c>
      <c r="I38" s="1" t="s">
        <v>9</v>
      </c>
      <c r="J38" s="4">
        <f xml:space="preserve"> COUNT(H4:J34)/7*100</f>
        <v>171.42857142857142</v>
      </c>
      <c r="L38" s="1" t="s">
        <v>10</v>
      </c>
      <c r="M38" s="4">
        <f xml:space="preserve"> COUNT(K4:M34)/8*100</f>
        <v>187.5</v>
      </c>
    </row>
    <row r="39" spans="1:13" x14ac:dyDescent="0.2">
      <c r="A39" s="1" t="s">
        <v>11</v>
      </c>
      <c r="C39" s="4">
        <f>PERCENTILE(B4:M34,0.98)</f>
        <v>17.296000000000003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20</v>
      </c>
    </row>
    <row r="2" spans="1:13" x14ac:dyDescent="0.2">
      <c r="E2" s="1" t="s">
        <v>1</v>
      </c>
    </row>
    <row r="3" spans="1:13" x14ac:dyDescent="0.2">
      <c r="B3" s="2">
        <v>41640</v>
      </c>
      <c r="C3" s="2">
        <v>41679</v>
      </c>
      <c r="D3" s="2">
        <v>41699</v>
      </c>
      <c r="E3" s="2">
        <v>41730</v>
      </c>
      <c r="F3" s="2">
        <v>41760</v>
      </c>
      <c r="G3" s="2">
        <v>41791</v>
      </c>
      <c r="H3" s="2">
        <v>41821</v>
      </c>
      <c r="I3" s="2">
        <v>41852</v>
      </c>
      <c r="J3" s="2">
        <v>41883</v>
      </c>
      <c r="K3" s="2">
        <v>41913</v>
      </c>
      <c r="L3" s="2">
        <v>41944</v>
      </c>
      <c r="M3" s="2">
        <v>41974</v>
      </c>
    </row>
    <row r="4" spans="1:13" x14ac:dyDescent="0.2">
      <c r="A4" s="1">
        <v>1</v>
      </c>
      <c r="B4" s="3"/>
      <c r="C4" s="3">
        <v>5.6</v>
      </c>
      <c r="D4" s="3"/>
      <c r="E4" s="3"/>
      <c r="F4" s="3"/>
      <c r="G4" s="3">
        <v>2.6</v>
      </c>
      <c r="H4" s="3">
        <v>7.7</v>
      </c>
      <c r="I4" s="3"/>
      <c r="J4" s="3"/>
      <c r="K4" s="3"/>
      <c r="L4" s="3">
        <v>5</v>
      </c>
      <c r="M4" s="3">
        <v>4.7</v>
      </c>
    </row>
    <row r="5" spans="1:13" x14ac:dyDescent="0.2">
      <c r="A5" s="1">
        <v>2</v>
      </c>
      <c r="B5" s="3">
        <v>7.7</v>
      </c>
      <c r="C5" s="3"/>
      <c r="D5" s="3"/>
      <c r="E5" s="3">
        <v>7.5</v>
      </c>
      <c r="F5" s="3">
        <v>7.8</v>
      </c>
      <c r="G5" s="3"/>
      <c r="H5" s="3"/>
      <c r="I5" s="3"/>
      <c r="J5" s="3">
        <v>3</v>
      </c>
      <c r="K5" s="3">
        <v>2.7</v>
      </c>
      <c r="L5" s="3"/>
      <c r="M5" s="3"/>
    </row>
    <row r="6" spans="1:13" x14ac:dyDescent="0.2">
      <c r="A6" s="1">
        <v>3</v>
      </c>
      <c r="B6" s="3"/>
      <c r="C6" s="3"/>
      <c r="D6" s="3">
        <v>4.8</v>
      </c>
      <c r="E6" s="3"/>
      <c r="F6" s="3"/>
      <c r="G6" s="3"/>
      <c r="H6" s="3"/>
      <c r="I6" s="3">
        <v>16.100000000000001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6.1</v>
      </c>
      <c r="D7" s="3"/>
      <c r="E7" s="3"/>
      <c r="F7" s="3"/>
      <c r="G7" s="3">
        <v>2.9</v>
      </c>
      <c r="H7" s="3">
        <v>15.2</v>
      </c>
      <c r="I7" s="3"/>
      <c r="J7" s="3"/>
      <c r="K7" s="3"/>
      <c r="L7" s="3">
        <v>5.0999999999999996</v>
      </c>
      <c r="M7" s="3">
        <v>4.5999999999999996</v>
      </c>
    </row>
    <row r="8" spans="1:13" x14ac:dyDescent="0.2">
      <c r="A8" s="1">
        <v>5</v>
      </c>
      <c r="B8" s="3">
        <v>6</v>
      </c>
      <c r="C8" s="3">
        <v>5.3</v>
      </c>
      <c r="D8" s="3"/>
      <c r="E8" s="3">
        <v>5.6</v>
      </c>
      <c r="F8" s="3">
        <v>7.5</v>
      </c>
      <c r="G8" s="3"/>
      <c r="H8" s="3"/>
      <c r="I8" s="3"/>
      <c r="J8" s="3">
        <v>3</v>
      </c>
      <c r="K8" s="3">
        <v>6.3</v>
      </c>
      <c r="L8" s="3"/>
      <c r="M8" s="3"/>
    </row>
    <row r="9" spans="1:13" x14ac:dyDescent="0.2">
      <c r="A9" s="1">
        <v>6</v>
      </c>
      <c r="B9" s="3"/>
      <c r="C9" s="3">
        <v>12.8</v>
      </c>
      <c r="D9" s="3">
        <v>10.7</v>
      </c>
      <c r="E9" s="3"/>
      <c r="F9" s="3"/>
      <c r="G9" s="3"/>
      <c r="H9" s="3"/>
      <c r="I9" s="3">
        <v>8.1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14.6</v>
      </c>
      <c r="D10" s="3"/>
      <c r="E10" s="3"/>
      <c r="F10" s="3"/>
      <c r="G10" s="3">
        <v>3</v>
      </c>
      <c r="H10" s="3">
        <v>12.4</v>
      </c>
      <c r="I10" s="3"/>
      <c r="J10" s="3"/>
      <c r="K10" s="3"/>
      <c r="L10" s="3">
        <v>10.199999999999999</v>
      </c>
      <c r="M10" s="3">
        <v>8.6999999999999993</v>
      </c>
    </row>
    <row r="11" spans="1:13" x14ac:dyDescent="0.2">
      <c r="A11" s="1">
        <v>8</v>
      </c>
      <c r="B11" s="3">
        <v>5.7</v>
      </c>
      <c r="C11" s="3"/>
      <c r="D11" s="3"/>
      <c r="E11" s="3">
        <v>5.7</v>
      </c>
      <c r="F11" s="3">
        <v>6</v>
      </c>
      <c r="G11" s="3"/>
      <c r="H11" s="3"/>
      <c r="I11" s="3"/>
      <c r="J11" s="3">
        <v>9.3000000000000007</v>
      </c>
      <c r="K11" s="3">
        <v>4.2</v>
      </c>
      <c r="L11" s="3"/>
      <c r="M11" s="3"/>
    </row>
    <row r="12" spans="1:13" x14ac:dyDescent="0.2">
      <c r="A12" s="1">
        <v>9</v>
      </c>
      <c r="B12" s="3"/>
      <c r="C12" s="3">
        <v>7.5</v>
      </c>
      <c r="D12" s="3">
        <v>6.5</v>
      </c>
      <c r="E12" s="3"/>
      <c r="F12" s="3"/>
      <c r="G12" s="3"/>
      <c r="H12" s="3"/>
      <c r="I12" s="3">
        <v>6</v>
      </c>
      <c r="J12" s="3"/>
      <c r="K12" s="3"/>
      <c r="L12" s="3"/>
      <c r="M12" s="3"/>
    </row>
    <row r="13" spans="1:13" x14ac:dyDescent="0.2">
      <c r="A13" s="1">
        <v>10</v>
      </c>
      <c r="B13" s="3"/>
      <c r="C13" s="3">
        <v>4.7</v>
      </c>
      <c r="D13" s="3"/>
      <c r="E13" s="3"/>
      <c r="F13" s="3"/>
      <c r="G13" s="3">
        <v>5.9</v>
      </c>
      <c r="H13" s="3">
        <v>4.9000000000000004</v>
      </c>
      <c r="I13" s="3"/>
      <c r="J13" s="3"/>
      <c r="K13" s="3"/>
      <c r="L13" s="3">
        <v>12.1</v>
      </c>
      <c r="M13" s="3">
        <v>17.5</v>
      </c>
    </row>
    <row r="14" spans="1:13" x14ac:dyDescent="0.2">
      <c r="A14" s="1">
        <v>11</v>
      </c>
      <c r="B14" s="3"/>
      <c r="C14" s="3"/>
      <c r="D14" s="3"/>
      <c r="E14" s="3">
        <v>6</v>
      </c>
      <c r="F14" s="3">
        <v>5.9</v>
      </c>
      <c r="G14" s="3"/>
      <c r="H14" s="3"/>
      <c r="I14" s="3"/>
      <c r="J14" s="3">
        <v>3.9</v>
      </c>
      <c r="K14" s="3">
        <v>4.7</v>
      </c>
      <c r="L14" s="3"/>
      <c r="M14" s="3"/>
    </row>
    <row r="15" spans="1:13" x14ac:dyDescent="0.2">
      <c r="A15" s="1">
        <v>12</v>
      </c>
      <c r="B15" s="3"/>
      <c r="C15" s="3"/>
      <c r="D15" s="3">
        <v>6.1</v>
      </c>
      <c r="E15" s="3"/>
      <c r="F15" s="3"/>
      <c r="G15" s="3"/>
      <c r="H15" s="3"/>
      <c r="I15" s="3">
        <v>7.5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11</v>
      </c>
      <c r="D16" s="3"/>
      <c r="E16" s="3"/>
      <c r="F16" s="3"/>
      <c r="G16" s="3">
        <v>4.7</v>
      </c>
      <c r="H16" s="3">
        <v>9.5</v>
      </c>
      <c r="I16" s="3"/>
      <c r="J16" s="3"/>
      <c r="K16" s="3"/>
      <c r="L16" s="3">
        <v>8.9</v>
      </c>
      <c r="M16" s="3">
        <v>15.7</v>
      </c>
    </row>
    <row r="17" spans="1:13" x14ac:dyDescent="0.2">
      <c r="A17" s="1">
        <v>14</v>
      </c>
      <c r="B17" s="3"/>
      <c r="C17" s="3"/>
      <c r="D17" s="3"/>
      <c r="E17" s="3">
        <v>5</v>
      </c>
      <c r="F17" s="3">
        <v>3.5</v>
      </c>
      <c r="G17" s="3"/>
      <c r="H17" s="3"/>
      <c r="I17" s="3"/>
      <c r="J17" s="3">
        <v>10.199999999999999</v>
      </c>
      <c r="K17" s="3">
        <v>3.4</v>
      </c>
      <c r="L17" s="3"/>
      <c r="M17" s="3"/>
    </row>
    <row r="18" spans="1:13" x14ac:dyDescent="0.2">
      <c r="A18" s="1">
        <v>15</v>
      </c>
      <c r="B18" s="3"/>
      <c r="C18" s="3"/>
      <c r="D18" s="3">
        <v>6.6</v>
      </c>
      <c r="E18" s="3"/>
      <c r="F18" s="3"/>
      <c r="G18" s="3"/>
      <c r="H18" s="3"/>
      <c r="I18" s="3">
        <v>13.5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8.6999999999999993</v>
      </c>
      <c r="D19" s="3"/>
      <c r="E19" s="3"/>
      <c r="F19" s="3"/>
      <c r="G19" s="3">
        <v>7.2</v>
      </c>
      <c r="H19" s="3">
        <v>10.9</v>
      </c>
      <c r="I19" s="3"/>
      <c r="J19" s="3"/>
      <c r="K19" s="3"/>
      <c r="L19" s="3">
        <v>4.9000000000000004</v>
      </c>
      <c r="M19" s="3">
        <v>11.5</v>
      </c>
    </row>
    <row r="20" spans="1:13" x14ac:dyDescent="0.2">
      <c r="A20" s="1">
        <v>17</v>
      </c>
      <c r="B20" s="3"/>
      <c r="C20" s="3"/>
      <c r="D20" s="3"/>
      <c r="E20" s="3">
        <v>6.4</v>
      </c>
      <c r="F20" s="3">
        <v>6.8</v>
      </c>
      <c r="G20" s="3"/>
      <c r="H20" s="3"/>
      <c r="I20" s="3"/>
      <c r="J20" s="3">
        <v>7.7</v>
      </c>
      <c r="K20" s="3">
        <v>8.6</v>
      </c>
      <c r="L20" s="3"/>
      <c r="M20" s="3"/>
    </row>
    <row r="21" spans="1:13" x14ac:dyDescent="0.2">
      <c r="A21" s="1">
        <v>18</v>
      </c>
      <c r="B21" s="3"/>
      <c r="C21" s="3"/>
      <c r="D21" s="3">
        <v>7.8</v>
      </c>
      <c r="E21" s="3"/>
      <c r="F21" s="3"/>
      <c r="G21" s="3"/>
      <c r="H21" s="3"/>
      <c r="I21" s="3">
        <v>8.8000000000000007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7.4</v>
      </c>
      <c r="D22" s="3"/>
      <c r="E22" s="3"/>
      <c r="F22" s="3"/>
      <c r="G22" s="3">
        <v>7.5</v>
      </c>
      <c r="H22" s="3">
        <v>4.9000000000000004</v>
      </c>
      <c r="I22" s="3"/>
      <c r="J22" s="3"/>
      <c r="K22" s="3"/>
      <c r="L22" s="3">
        <v>9.4</v>
      </c>
      <c r="M22" s="3">
        <v>8.4</v>
      </c>
    </row>
    <row r="23" spans="1:13" x14ac:dyDescent="0.2">
      <c r="A23" s="1">
        <v>20</v>
      </c>
      <c r="B23" s="3"/>
      <c r="C23" s="3"/>
      <c r="D23" s="3"/>
      <c r="E23" s="3">
        <v>9.6</v>
      </c>
      <c r="F23" s="3">
        <v>6.1</v>
      </c>
      <c r="G23" s="3"/>
      <c r="H23" s="3"/>
      <c r="I23" s="3"/>
      <c r="J23" s="3">
        <v>6.3</v>
      </c>
      <c r="K23" s="3">
        <v>9.9</v>
      </c>
      <c r="L23" s="3"/>
      <c r="M23" s="3"/>
    </row>
    <row r="24" spans="1:13" x14ac:dyDescent="0.2">
      <c r="A24" s="1">
        <v>21</v>
      </c>
      <c r="B24" s="3"/>
      <c r="C24" s="3"/>
      <c r="D24" s="3">
        <v>12.6</v>
      </c>
      <c r="E24" s="3"/>
      <c r="F24" s="3"/>
      <c r="G24" s="3"/>
      <c r="H24" s="3"/>
      <c r="I24" s="3">
        <v>5</v>
      </c>
      <c r="J24" s="3"/>
      <c r="K24" s="3"/>
      <c r="L24" s="3"/>
      <c r="M24" s="3"/>
    </row>
    <row r="25" spans="1:13" x14ac:dyDescent="0.2">
      <c r="A25" s="1">
        <v>22</v>
      </c>
      <c r="B25" s="3">
        <v>5.3</v>
      </c>
      <c r="C25" s="3"/>
      <c r="D25" s="3"/>
      <c r="E25" s="3"/>
      <c r="F25" s="3"/>
      <c r="G25" s="3">
        <v>7.8</v>
      </c>
      <c r="H25" s="3">
        <v>12.1</v>
      </c>
      <c r="I25" s="3"/>
      <c r="J25" s="3"/>
      <c r="K25" s="3"/>
      <c r="L25" s="3">
        <v>9.4</v>
      </c>
      <c r="M25" s="3">
        <v>10</v>
      </c>
    </row>
    <row r="26" spans="1:13" x14ac:dyDescent="0.2">
      <c r="A26" s="1">
        <v>23</v>
      </c>
      <c r="B26" s="3">
        <v>8</v>
      </c>
      <c r="C26" s="3"/>
      <c r="D26" s="3"/>
      <c r="E26" s="3">
        <v>8.6999999999999993</v>
      </c>
      <c r="F26" s="3">
        <v>6.6</v>
      </c>
      <c r="G26" s="3"/>
      <c r="H26" s="3"/>
      <c r="I26" s="3"/>
      <c r="J26" s="3">
        <v>5.9</v>
      </c>
      <c r="K26" s="3">
        <v>8.9</v>
      </c>
      <c r="L26" s="3"/>
      <c r="M26" s="3"/>
    </row>
    <row r="27" spans="1:13" x14ac:dyDescent="0.2">
      <c r="A27" s="1">
        <v>24</v>
      </c>
      <c r="B27" s="3"/>
      <c r="C27" s="3"/>
      <c r="D27" s="3">
        <v>12.1</v>
      </c>
      <c r="E27" s="3"/>
      <c r="F27" s="3"/>
      <c r="G27" s="3"/>
      <c r="H27" s="3"/>
      <c r="I27" s="3">
        <v>5.0999999999999996</v>
      </c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>
        <v>4.3</v>
      </c>
      <c r="H28" s="3">
        <v>8.9</v>
      </c>
      <c r="I28" s="3"/>
      <c r="J28" s="3"/>
      <c r="K28" s="3"/>
      <c r="L28" s="3">
        <v>7.7</v>
      </c>
      <c r="M28" s="3">
        <v>4.7</v>
      </c>
    </row>
    <row r="29" spans="1:13" x14ac:dyDescent="0.2">
      <c r="A29" s="1">
        <v>26</v>
      </c>
      <c r="B29" s="3">
        <v>9.9</v>
      </c>
      <c r="C29" s="3">
        <v>6.2</v>
      </c>
      <c r="D29" s="3"/>
      <c r="E29" s="3">
        <v>6.9</v>
      </c>
      <c r="F29" s="3">
        <v>10</v>
      </c>
      <c r="G29" s="3"/>
      <c r="H29" s="3"/>
      <c r="I29" s="3"/>
      <c r="J29" s="3">
        <v>9.3000000000000007</v>
      </c>
      <c r="K29" s="3">
        <v>13.3</v>
      </c>
      <c r="L29" s="3"/>
      <c r="M29" s="3"/>
    </row>
    <row r="30" spans="1:13" x14ac:dyDescent="0.2">
      <c r="A30" s="1">
        <v>27</v>
      </c>
      <c r="B30" s="3"/>
      <c r="C30" s="3"/>
      <c r="D30" s="3">
        <v>4.3</v>
      </c>
      <c r="E30" s="3"/>
      <c r="F30" s="3"/>
      <c r="G30" s="3"/>
      <c r="H30" s="3"/>
      <c r="I30" s="3">
        <v>3.6</v>
      </c>
      <c r="J30" s="3"/>
      <c r="K30" s="3"/>
      <c r="L30" s="3"/>
      <c r="M30" s="3"/>
    </row>
    <row r="31" spans="1:13" x14ac:dyDescent="0.2">
      <c r="A31" s="1">
        <v>28</v>
      </c>
      <c r="B31" s="3"/>
      <c r="C31" s="3">
        <v>4.7</v>
      </c>
      <c r="D31" s="3"/>
      <c r="E31" s="3"/>
      <c r="F31" s="3"/>
      <c r="G31" s="3">
        <v>5.7</v>
      </c>
      <c r="H31" s="3">
        <v>9.1</v>
      </c>
      <c r="I31" s="3"/>
      <c r="J31" s="3"/>
      <c r="K31" s="3"/>
      <c r="L31" s="3">
        <v>5.9</v>
      </c>
      <c r="M31" s="3">
        <v>9.1</v>
      </c>
    </row>
    <row r="32" spans="1:13" x14ac:dyDescent="0.2">
      <c r="A32" s="1">
        <v>29</v>
      </c>
      <c r="B32" s="3">
        <v>2.7</v>
      </c>
      <c r="C32" s="3"/>
      <c r="D32" s="3"/>
      <c r="E32" s="3">
        <v>15.7</v>
      </c>
      <c r="F32" s="3">
        <v>3.3</v>
      </c>
      <c r="G32" s="3"/>
      <c r="H32" s="3"/>
      <c r="I32" s="3"/>
      <c r="J32" s="3">
        <v>6.5</v>
      </c>
      <c r="K32" s="3">
        <v>7.5</v>
      </c>
      <c r="L32" s="3"/>
      <c r="M32" s="3"/>
    </row>
    <row r="33" spans="1:13" x14ac:dyDescent="0.2">
      <c r="A33" s="1">
        <v>30</v>
      </c>
      <c r="B33" s="3"/>
      <c r="C33" s="3"/>
      <c r="D33" s="3">
        <v>5.2</v>
      </c>
      <c r="E33" s="3"/>
      <c r="F33" s="3"/>
      <c r="G33" s="3"/>
      <c r="H33" s="3"/>
      <c r="I33" s="3">
        <v>2.2999999999999998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11.9</v>
      </c>
      <c r="I34" s="3"/>
      <c r="J34" s="3"/>
      <c r="K34" s="3"/>
      <c r="L34" s="3"/>
      <c r="M34" s="3">
        <v>9.5</v>
      </c>
    </row>
    <row r="35" spans="1:13" x14ac:dyDescent="0.2">
      <c r="A35" s="1" t="s">
        <v>2</v>
      </c>
      <c r="B35" s="1">
        <f>MAX(B4:B34)</f>
        <v>9.9</v>
      </c>
      <c r="C35" s="1">
        <f t="shared" ref="C35:M35" si="0">MAX(C4:C34)</f>
        <v>14.6</v>
      </c>
      <c r="D35" s="1">
        <f t="shared" si="0"/>
        <v>12.6</v>
      </c>
      <c r="E35" s="1">
        <f t="shared" si="0"/>
        <v>15.7</v>
      </c>
      <c r="F35" s="1">
        <f t="shared" si="0"/>
        <v>10</v>
      </c>
      <c r="G35" s="1">
        <f t="shared" si="0"/>
        <v>7.8</v>
      </c>
      <c r="H35" s="1">
        <f t="shared" si="0"/>
        <v>15.2</v>
      </c>
      <c r="I35" s="1">
        <f t="shared" si="0"/>
        <v>16.100000000000001</v>
      </c>
      <c r="J35" s="1">
        <f t="shared" si="0"/>
        <v>10.199999999999999</v>
      </c>
      <c r="K35" s="1">
        <f t="shared" si="0"/>
        <v>13.3</v>
      </c>
      <c r="L35" s="1">
        <f t="shared" si="0"/>
        <v>12.1</v>
      </c>
      <c r="M35" s="1">
        <f t="shared" si="0"/>
        <v>17.5</v>
      </c>
    </row>
    <row r="37" spans="1:13" x14ac:dyDescent="0.2">
      <c r="A37" s="1" t="s">
        <v>3</v>
      </c>
      <c r="B37" s="1">
        <f>MAX(B4:M34)</f>
        <v>17.5</v>
      </c>
      <c r="D37" s="1" t="s">
        <v>4</v>
      </c>
      <c r="E37" s="4">
        <f>AVERAGE(B4:M34)</f>
        <v>7.5198347107437975</v>
      </c>
      <c r="G37" s="1" t="s">
        <v>5</v>
      </c>
      <c r="H37" s="4">
        <f>STDEV(B4:M34)</f>
        <v>3.2316306470756415</v>
      </c>
      <c r="J37" s="1" t="s">
        <v>6</v>
      </c>
      <c r="K37" s="1">
        <f>COUNT(B4:M34)</f>
        <v>121</v>
      </c>
      <c r="L37" s="1" t="s">
        <v>12</v>
      </c>
      <c r="M37" s="4">
        <f>100*K37/122</f>
        <v>99.180327868852459</v>
      </c>
    </row>
    <row r="38" spans="1:13" x14ac:dyDescent="0.2">
      <c r="C38" s="1" t="s">
        <v>7</v>
      </c>
      <c r="D38" s="4">
        <f xml:space="preserve"> COUNT(B4:D34)/30*100</f>
        <v>96.666666666666671</v>
      </c>
      <c r="F38" s="1" t="s">
        <v>8</v>
      </c>
      <c r="G38" s="4">
        <f xml:space="preserve"> COUNT(E4:G34)/30*100</f>
        <v>100</v>
      </c>
      <c r="I38" s="1" t="s">
        <v>9</v>
      </c>
      <c r="J38" s="4">
        <f xml:space="preserve"> COUNT(H4:J34)/30*100</f>
        <v>103.33333333333334</v>
      </c>
      <c r="L38" s="1" t="s">
        <v>10</v>
      </c>
      <c r="M38" s="4">
        <f xml:space="preserve"> COUNT(K4:M34)/30*100</f>
        <v>103.33333333333334</v>
      </c>
    </row>
    <row r="39" spans="1:13" x14ac:dyDescent="0.2">
      <c r="A39" s="1" t="s">
        <v>11</v>
      </c>
      <c r="C39" s="4">
        <f>PERCENTILE(B4:M34,0.98)</f>
        <v>15.7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</vt:lpstr>
      <vt:lpstr>BC1</vt:lpstr>
      <vt:lpstr>BC2</vt:lpstr>
      <vt:lpstr>BP</vt:lpstr>
      <vt:lpstr>ChV</vt:lpstr>
      <vt:lpstr>GM</vt:lpstr>
      <vt:lpstr>HM1</vt:lpstr>
      <vt:lpstr>HM2</vt:lpstr>
      <vt:lpstr>HO</vt:lpstr>
      <vt:lpstr>KN</vt:lpstr>
      <vt:lpstr>LY</vt:lpstr>
      <vt:lpstr>LCM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Administrator</cp:lastModifiedBy>
  <dcterms:created xsi:type="dcterms:W3CDTF">2013-02-15T14:52:19Z</dcterms:created>
  <dcterms:modified xsi:type="dcterms:W3CDTF">2015-05-27T19:48:08Z</dcterms:modified>
</cp:coreProperties>
</file>