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Air Data\2018\"/>
    </mc:Choice>
  </mc:AlternateContent>
  <bookViews>
    <workbookView xWindow="-15" yWindow="6390" windowWidth="28830" windowHeight="6450" tabRatio="751"/>
  </bookViews>
  <sheets>
    <sheet name="Baker Lead" sheetId="14" r:id="rId1"/>
    <sheet name="Capitol Lead" sheetId="15" r:id="rId2"/>
    <sheet name="Laplace 1 Lead" sheetId="12" r:id="rId3"/>
    <sheet name="Laplace 2 Lead" sheetId="13" r:id="rId4"/>
  </sheets>
  <calcPr calcId="162913"/>
</workbook>
</file>

<file path=xl/calcChain.xml><?xml version="1.0" encoding="utf-8"?>
<calcChain xmlns="http://schemas.openxmlformats.org/spreadsheetml/2006/main">
  <c r="M39" i="14" l="1"/>
  <c r="L39" i="14"/>
  <c r="K39" i="14"/>
  <c r="J39" i="14"/>
  <c r="I39" i="14"/>
  <c r="H39" i="14"/>
  <c r="G39" i="14"/>
  <c r="F39" i="14"/>
  <c r="E39" i="14"/>
  <c r="D39" i="14"/>
  <c r="C39" i="14"/>
  <c r="B39" i="14"/>
  <c r="K37" i="14"/>
  <c r="H37" i="14"/>
  <c r="E37" i="14"/>
  <c r="B37" i="14"/>
  <c r="K36" i="14"/>
  <c r="H36" i="14"/>
  <c r="E36" i="14"/>
  <c r="B36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39" i="15"/>
  <c r="L39" i="15"/>
  <c r="K39" i="15"/>
  <c r="J39" i="15"/>
  <c r="I39" i="15"/>
  <c r="H39" i="15"/>
  <c r="G39" i="15"/>
  <c r="F39" i="15"/>
  <c r="E39" i="15"/>
  <c r="D39" i="15"/>
  <c r="C39" i="15"/>
  <c r="B39" i="15"/>
  <c r="K37" i="15"/>
  <c r="H37" i="15"/>
  <c r="E37" i="15"/>
  <c r="B37" i="15"/>
  <c r="K36" i="15"/>
  <c r="H36" i="15"/>
  <c r="E36" i="15"/>
  <c r="B36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M39" i="12"/>
  <c r="L39" i="12"/>
  <c r="K39" i="12"/>
  <c r="J39" i="12"/>
  <c r="I39" i="12"/>
  <c r="H39" i="12"/>
  <c r="G39" i="12"/>
  <c r="F39" i="12"/>
  <c r="E39" i="12"/>
  <c r="D39" i="12"/>
  <c r="C39" i="12"/>
  <c r="B39" i="12"/>
  <c r="K37" i="12"/>
  <c r="H37" i="12"/>
  <c r="E37" i="12"/>
  <c r="B37" i="12"/>
  <c r="K36" i="12"/>
  <c r="H36" i="12"/>
  <c r="E36" i="12"/>
  <c r="B36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39" i="13"/>
  <c r="L39" i="13"/>
  <c r="K39" i="13"/>
  <c r="J39" i="13"/>
  <c r="I39" i="13"/>
  <c r="H39" i="13"/>
  <c r="G39" i="13"/>
  <c r="F39" i="13"/>
  <c r="E39" i="13"/>
  <c r="D39" i="13"/>
  <c r="C39" i="13"/>
  <c r="B39" i="13"/>
  <c r="K37" i="13"/>
  <c r="H37" i="13"/>
  <c r="E37" i="13"/>
  <c r="B37" i="13"/>
  <c r="K36" i="13"/>
  <c r="H36" i="13"/>
  <c r="E36" i="13"/>
  <c r="B36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5" i="14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5" i="12"/>
  <c r="B38" i="13" l="1"/>
  <c r="B38" i="12"/>
  <c r="B38" i="15"/>
  <c r="B38" i="14"/>
</calcChain>
</file>

<file path=xl/comments1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<sst xmlns="http://schemas.openxmlformats.org/spreadsheetml/2006/main" count="50" uniqueCount="16">
  <si>
    <t>Monthly Max</t>
  </si>
  <si>
    <t>Yearly Max</t>
  </si>
  <si>
    <t>Mean</t>
  </si>
  <si>
    <t>STD Dev.</t>
  </si>
  <si>
    <t>#Samples</t>
  </si>
  <si>
    <t>BAKER - IRENE ROAD TSP LEAD SITE</t>
  </si>
  <si>
    <t>Count</t>
  </si>
  <si>
    <t>LEAD IN TOTAL SUSPENDED PARTICULATE MATTER  - UG/M3</t>
  </si>
  <si>
    <t>BATON ROUGE - CAPITOL LEAD SITE</t>
  </si>
  <si>
    <t>LAPLACE - BAYOU STEEL 1 LEAD SITE</t>
  </si>
  <si>
    <t>LAPLACE - BAYOU STEEL 2 LEAD SITE</t>
  </si>
  <si>
    <t>3 Month Avg</t>
  </si>
  <si>
    <t>Quarter Max</t>
  </si>
  <si>
    <t>PEP</t>
  </si>
  <si>
    <t>AN</t>
  </si>
  <si>
    <t>Sampler was shut down after the 3/27/2018 sample run.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</si>
</sst>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2" sqref="M32"/>
    </sheetView>
  </sheetViews>
  <sheetFormatPr defaultRowHeight="12.75" x14ac:dyDescent="0.2"/>
  <cols>
    <col min="1" max="1" width="12.140625" customWidth="1"/>
  </cols>
  <sheetData>
    <row r="1" spans="1:13" x14ac:dyDescent="0.2">
      <c r="F1" t="s">
        <v>5</v>
      </c>
    </row>
    <row r="2" spans="1:13" x14ac:dyDescent="0.2">
      <c r="E2" t="s">
        <v>7</v>
      </c>
    </row>
    <row r="3" spans="1:13" x14ac:dyDescent="0.2">
      <c r="B3" s="1">
        <v>43101</v>
      </c>
      <c r="C3" s="1">
        <v>43132</v>
      </c>
      <c r="D3" s="1">
        <v>43160</v>
      </c>
      <c r="E3" s="1">
        <v>43191</v>
      </c>
      <c r="F3" s="1">
        <v>43221</v>
      </c>
      <c r="G3" s="1">
        <v>43252</v>
      </c>
      <c r="H3" s="1">
        <v>43282</v>
      </c>
      <c r="I3" s="1">
        <v>43313</v>
      </c>
      <c r="J3" s="1">
        <v>43344</v>
      </c>
      <c r="K3" s="1">
        <v>43374</v>
      </c>
      <c r="L3" s="1">
        <v>43405</v>
      </c>
      <c r="M3" s="1">
        <v>43435</v>
      </c>
    </row>
    <row r="4" spans="1:13" x14ac:dyDescent="0.2">
      <c r="A4">
        <v>1</v>
      </c>
      <c r="B4" s="4"/>
      <c r="C4" s="4">
        <v>0</v>
      </c>
      <c r="D4" s="4"/>
      <c r="E4" s="4"/>
      <c r="F4" s="4"/>
      <c r="G4" s="4">
        <v>0</v>
      </c>
      <c r="H4" s="4">
        <v>4.0000000000000001E-3</v>
      </c>
      <c r="I4" s="4"/>
      <c r="J4" s="4"/>
      <c r="K4" s="4"/>
      <c r="L4" s="4"/>
      <c r="M4" s="4"/>
    </row>
    <row r="5" spans="1:13" x14ac:dyDescent="0.2">
      <c r="A5">
        <f>+A4+1</f>
        <v>2</v>
      </c>
      <c r="B5" s="4">
        <v>0</v>
      </c>
      <c r="C5" s="4"/>
      <c r="D5" s="4"/>
      <c r="E5" s="4">
        <v>0</v>
      </c>
      <c r="F5" s="4">
        <v>0</v>
      </c>
      <c r="G5" s="4"/>
      <c r="H5" s="4"/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/>
      <c r="D6" s="4">
        <v>3.2000000000000002E-3</v>
      </c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v>5.4000000000000003E-3</v>
      </c>
      <c r="M7" s="4">
        <v>3.3E-3</v>
      </c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>
        <v>2.8999999999999998E-3</v>
      </c>
      <c r="K8" s="4">
        <v>5.0000000000000001E-3</v>
      </c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>
        <v>3.0999999999999999E-3</v>
      </c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>
        <v>0</v>
      </c>
      <c r="D10" s="4"/>
      <c r="E10" s="4"/>
      <c r="F10" s="4"/>
      <c r="G10" s="4">
        <v>0</v>
      </c>
      <c r="H10" s="4">
        <v>3.0000000000000001E-3</v>
      </c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>
        <v>0</v>
      </c>
      <c r="C11" s="4"/>
      <c r="D11" s="4"/>
      <c r="E11" s="4">
        <v>0</v>
      </c>
      <c r="F11" s="4">
        <v>5.7999999999999996E-3</v>
      </c>
      <c r="G11" s="4"/>
      <c r="H11" s="4"/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/>
      <c r="D12" s="4">
        <v>0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3.3E-3</v>
      </c>
      <c r="M13" s="4">
        <v>2.8999999999999998E-3</v>
      </c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>
        <v>3.3999999999999998E-3</v>
      </c>
      <c r="K14" s="4">
        <v>6.7000000000000002E-3</v>
      </c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>
        <v>3.3E-3</v>
      </c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>
        <v>0</v>
      </c>
      <c r="D16" s="4"/>
      <c r="E16" s="4"/>
      <c r="F16" s="4"/>
      <c r="G16" s="4">
        <v>0</v>
      </c>
      <c r="H16" s="4">
        <v>0</v>
      </c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>
        <v>0</v>
      </c>
      <c r="C17" s="4"/>
      <c r="D17" s="4"/>
      <c r="E17" s="4">
        <v>0</v>
      </c>
      <c r="F17" s="4">
        <v>0</v>
      </c>
      <c r="G17" s="4"/>
      <c r="H17" s="4"/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/>
      <c r="D18" s="4">
        <v>4.4999999999999997E-3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4.7999999999999996E-3</v>
      </c>
      <c r="M19" s="4">
        <v>0</v>
      </c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>
        <v>3.5000000000000001E-3</v>
      </c>
      <c r="K20" s="4">
        <v>3.0999999999999999E-3</v>
      </c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>
        <v>0</v>
      </c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>
        <v>2.8E-3</v>
      </c>
      <c r="D22" s="4"/>
      <c r="E22" s="4"/>
      <c r="F22" s="4"/>
      <c r="G22" s="4">
        <v>0</v>
      </c>
      <c r="H22" s="4">
        <v>3.3E-3</v>
      </c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>
        <v>3.3999999999999998E-3</v>
      </c>
      <c r="C23" s="4"/>
      <c r="D23" s="4"/>
      <c r="E23" s="4">
        <v>0</v>
      </c>
      <c r="F23" s="4">
        <v>0</v>
      </c>
      <c r="G23" s="4"/>
      <c r="H23" s="4"/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/>
      <c r="D24" s="4">
        <v>0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v>3.8E-3</v>
      </c>
      <c r="M25" s="4">
        <v>3.5999999999999999E-3</v>
      </c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>
        <v>5.28E-2</v>
      </c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>
        <v>4.4999999999999997E-3</v>
      </c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>
        <v>0</v>
      </c>
      <c r="D28" s="4"/>
      <c r="E28" s="4"/>
      <c r="F28" s="4"/>
      <c r="G28" s="4">
        <v>0</v>
      </c>
      <c r="H28" s="4">
        <v>4.3E-3</v>
      </c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>
        <v>0</v>
      </c>
      <c r="C29" s="4"/>
      <c r="D29" s="4"/>
      <c r="E29" s="4">
        <v>0</v>
      </c>
      <c r="F29" s="4">
        <v>0</v>
      </c>
      <c r="G29" s="4"/>
      <c r="H29" s="4"/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/>
      <c r="D30" s="4">
        <v>6.1999999999999998E-3</v>
      </c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v>3.3999999999999998E-3</v>
      </c>
      <c r="M31" s="4">
        <v>0</v>
      </c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>
        <v>0</v>
      </c>
      <c r="K32" s="4">
        <v>4.1999999999999997E-3</v>
      </c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>
        <v>7.3000000000000001E-3</v>
      </c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>
        <v>6.1000000000000004E-3</v>
      </c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3.3999999999999998E-3</v>
      </c>
      <c r="C35" s="3">
        <f t="shared" ref="C35:M35" si="1">MAX(C4:C34)</f>
        <v>2.8E-3</v>
      </c>
      <c r="D35" s="3">
        <f t="shared" si="1"/>
        <v>6.1999999999999998E-3</v>
      </c>
      <c r="E35" s="3">
        <f t="shared" si="1"/>
        <v>0</v>
      </c>
      <c r="F35" s="3">
        <f t="shared" si="1"/>
        <v>5.7999999999999996E-3</v>
      </c>
      <c r="G35" s="3">
        <f t="shared" si="1"/>
        <v>0</v>
      </c>
      <c r="H35" s="3">
        <f t="shared" si="1"/>
        <v>6.1000000000000004E-3</v>
      </c>
      <c r="I35" s="3">
        <f t="shared" si="1"/>
        <v>7.3000000000000001E-3</v>
      </c>
      <c r="J35" s="3">
        <f t="shared" si="1"/>
        <v>3.5000000000000001E-3</v>
      </c>
      <c r="K35" s="3">
        <f t="shared" si="1"/>
        <v>5.28E-2</v>
      </c>
      <c r="L35" s="3">
        <f t="shared" si="1"/>
        <v>5.4000000000000003E-3</v>
      </c>
      <c r="M35" s="3">
        <f t="shared" si="1"/>
        <v>3.5999999999999999E-3</v>
      </c>
    </row>
    <row r="36" spans="1:13" x14ac:dyDescent="0.2">
      <c r="A36" s="2" t="s">
        <v>11</v>
      </c>
      <c r="B36" s="3">
        <f>+AVERAGE(B4:D34)</f>
        <v>1.34E-3</v>
      </c>
      <c r="C36" s="3"/>
      <c r="D36" s="3"/>
      <c r="E36" s="3">
        <f t="shared" ref="E36:K36" si="2">+AVERAGE(E4:G34)</f>
        <v>3.8666666666666661E-4</v>
      </c>
      <c r="F36" s="3"/>
      <c r="G36" s="3"/>
      <c r="H36" s="3">
        <f t="shared" si="2"/>
        <v>3.0437500000000004E-3</v>
      </c>
      <c r="I36" s="3"/>
      <c r="J36" s="3"/>
      <c r="K36" s="3">
        <f t="shared" si="2"/>
        <v>6.8200000000000005E-3</v>
      </c>
      <c r="L36" s="3"/>
      <c r="M36" s="3"/>
    </row>
    <row r="37" spans="1:13" x14ac:dyDescent="0.2">
      <c r="A37" t="s">
        <v>1</v>
      </c>
      <c r="B37" s="3">
        <f>MAX(B4:M34)</f>
        <v>5.28E-2</v>
      </c>
      <c r="D37" t="s">
        <v>2</v>
      </c>
      <c r="E37" s="3">
        <f>AVERAGE(B4:M34)</f>
        <v>2.9000000000000002E-3</v>
      </c>
      <c r="G37" t="s">
        <v>3</v>
      </c>
      <c r="H37" s="3">
        <f>STDEV(B4:M34)</f>
        <v>6.8716082542589693E-3</v>
      </c>
      <c r="J37" t="s">
        <v>4</v>
      </c>
      <c r="K37">
        <f>COUNT(B4:M34)</f>
        <v>61</v>
      </c>
    </row>
    <row r="38" spans="1:13" x14ac:dyDescent="0.2">
      <c r="A38" s="2" t="s">
        <v>12</v>
      </c>
      <c r="B38" s="3">
        <f>MAX(B36:K36)</f>
        <v>6.8200000000000005E-3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5</v>
      </c>
      <c r="D39">
        <f t="shared" si="3"/>
        <v>5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6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6" sqref="E6"/>
    </sheetView>
  </sheetViews>
  <sheetFormatPr defaultRowHeight="12.75" x14ac:dyDescent="0.2"/>
  <cols>
    <col min="1" max="1" width="12.42578125" customWidth="1"/>
  </cols>
  <sheetData>
    <row r="1" spans="1:13" x14ac:dyDescent="0.2">
      <c r="F1" t="s">
        <v>8</v>
      </c>
    </row>
    <row r="2" spans="1:13" x14ac:dyDescent="0.2">
      <c r="E2" t="s">
        <v>7</v>
      </c>
    </row>
    <row r="3" spans="1:13" x14ac:dyDescent="0.2">
      <c r="B3" s="1">
        <v>43101</v>
      </c>
      <c r="C3" s="1">
        <v>43132</v>
      </c>
      <c r="D3" s="1">
        <v>43160</v>
      </c>
      <c r="E3" s="1">
        <v>43191</v>
      </c>
      <c r="F3" s="1">
        <v>43221</v>
      </c>
      <c r="G3" s="1">
        <v>43252</v>
      </c>
      <c r="H3" s="1">
        <v>43282</v>
      </c>
      <c r="I3" s="1">
        <v>43313</v>
      </c>
      <c r="J3" s="1">
        <v>43344</v>
      </c>
      <c r="K3" s="1">
        <v>43374</v>
      </c>
      <c r="L3" s="1">
        <v>43405</v>
      </c>
      <c r="M3" s="1">
        <v>43435</v>
      </c>
    </row>
    <row r="4" spans="1:13" x14ac:dyDescent="0.2">
      <c r="A4">
        <v>1</v>
      </c>
      <c r="B4" s="4"/>
      <c r="C4" s="4">
        <v>3.3999999999999998E-3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>
        <v>2.8E-3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/>
      <c r="D6" s="4">
        <v>5.1000000000000004E-3</v>
      </c>
      <c r="E6" s="5" t="s">
        <v>15</v>
      </c>
      <c r="F6" s="4"/>
      <c r="G6" s="4"/>
      <c r="H6" s="4"/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/>
      <c r="D12" s="4">
        <v>4.3E-3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/>
      <c r="D18" s="4">
        <v>3.3999999999999998E-3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>
        <v>3.5999999999999999E-3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/>
      <c r="D24" s="4">
        <v>2.8E-3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>
        <v>3.7000000000000002E-3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/>
      <c r="D30" s="4">
        <v>3.8E-3</v>
      </c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3.7000000000000002E-3</v>
      </c>
      <c r="C35" s="3">
        <f t="shared" ref="C35:M35" si="1">MAX(C4:C34)</f>
        <v>3.3999999999999998E-3</v>
      </c>
      <c r="D35" s="3">
        <f t="shared" si="1"/>
        <v>5.1000000000000004E-3</v>
      </c>
      <c r="E35" s="3">
        <f t="shared" si="1"/>
        <v>0</v>
      </c>
      <c r="F35" s="3">
        <f t="shared" si="1"/>
        <v>0</v>
      </c>
      <c r="G35" s="3">
        <f t="shared" si="1"/>
        <v>0</v>
      </c>
      <c r="H35" s="3">
        <f t="shared" si="1"/>
        <v>0</v>
      </c>
      <c r="I35" s="3">
        <f t="shared" si="1"/>
        <v>0</v>
      </c>
      <c r="J35" s="3">
        <f t="shared" si="1"/>
        <v>0</v>
      </c>
      <c r="K35" s="3">
        <f t="shared" si="1"/>
        <v>0</v>
      </c>
      <c r="L35" s="3">
        <f t="shared" si="1"/>
        <v>0</v>
      </c>
      <c r="M35" s="3">
        <f t="shared" si="1"/>
        <v>0</v>
      </c>
    </row>
    <row r="36" spans="1:13" x14ac:dyDescent="0.2">
      <c r="A36" s="2" t="s">
        <v>11</v>
      </c>
      <c r="B36" s="3">
        <f>+AVERAGE(B4:D34)</f>
        <v>2.1933333333333332E-3</v>
      </c>
      <c r="C36" s="3"/>
      <c r="D36" s="3"/>
      <c r="E36" s="3" t="e">
        <f t="shared" ref="E36:K36" si="2">+AVERAGE(E4:G34)</f>
        <v>#DIV/0!</v>
      </c>
      <c r="F36" s="3"/>
      <c r="G36" s="3"/>
      <c r="H36" s="3" t="e">
        <f t="shared" si="2"/>
        <v>#DIV/0!</v>
      </c>
      <c r="I36" s="3"/>
      <c r="J36" s="3"/>
      <c r="K36" s="3" t="e">
        <f t="shared" si="2"/>
        <v>#DIV/0!</v>
      </c>
      <c r="L36" s="3"/>
      <c r="M36" s="3"/>
    </row>
    <row r="37" spans="1:13" x14ac:dyDescent="0.2">
      <c r="A37" t="s">
        <v>1</v>
      </c>
      <c r="B37" s="3">
        <f>MAX(B4:M34)</f>
        <v>5.1000000000000004E-3</v>
      </c>
      <c r="D37" t="s">
        <v>2</v>
      </c>
      <c r="E37" s="3">
        <f>AVERAGE(B4:M34)</f>
        <v>2.1933333333333332E-3</v>
      </c>
      <c r="G37" t="s">
        <v>3</v>
      </c>
      <c r="H37" s="3">
        <f>STDEV(B4:M34)</f>
        <v>1.9314933773292276E-3</v>
      </c>
      <c r="J37" t="s">
        <v>4</v>
      </c>
      <c r="K37">
        <f>COUNT(B4:M34)</f>
        <v>15</v>
      </c>
    </row>
    <row r="38" spans="1:13" x14ac:dyDescent="0.2">
      <c r="A38" s="2" t="s">
        <v>12</v>
      </c>
      <c r="B38" s="3" t="e">
        <f>MAX(B36:K36)</f>
        <v>#DIV/0!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5</v>
      </c>
      <c r="D39">
        <f t="shared" si="3"/>
        <v>5</v>
      </c>
      <c r="E39">
        <f t="shared" si="3"/>
        <v>0</v>
      </c>
      <c r="F39">
        <f t="shared" si="3"/>
        <v>0</v>
      </c>
      <c r="G39">
        <f t="shared" si="3"/>
        <v>0</v>
      </c>
      <c r="H39">
        <f t="shared" si="3"/>
        <v>0</v>
      </c>
      <c r="I39">
        <f t="shared" si="3"/>
        <v>0</v>
      </c>
      <c r="J39">
        <f t="shared" si="3"/>
        <v>0</v>
      </c>
      <c r="K39">
        <f t="shared" si="3"/>
        <v>0</v>
      </c>
      <c r="L39">
        <f t="shared" si="3"/>
        <v>0</v>
      </c>
      <c r="M39">
        <f t="shared" si="3"/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2" sqref="M32"/>
    </sheetView>
  </sheetViews>
  <sheetFormatPr defaultRowHeight="12.75" x14ac:dyDescent="0.2"/>
  <cols>
    <col min="1" max="1" width="12" customWidth="1"/>
  </cols>
  <sheetData>
    <row r="1" spans="1:13" x14ac:dyDescent="0.2">
      <c r="F1" t="s">
        <v>9</v>
      </c>
    </row>
    <row r="2" spans="1:13" x14ac:dyDescent="0.2">
      <c r="E2" t="s">
        <v>7</v>
      </c>
    </row>
    <row r="3" spans="1:13" x14ac:dyDescent="0.2">
      <c r="B3" s="1">
        <v>43101</v>
      </c>
      <c r="C3" s="1">
        <v>43132</v>
      </c>
      <c r="D3" s="1">
        <v>43160</v>
      </c>
      <c r="E3" s="1">
        <v>43191</v>
      </c>
      <c r="F3" s="1">
        <v>43221</v>
      </c>
      <c r="G3" s="1">
        <v>43252</v>
      </c>
      <c r="H3" s="1">
        <v>43282</v>
      </c>
      <c r="I3" s="1">
        <v>43313</v>
      </c>
      <c r="J3" s="1">
        <v>43344</v>
      </c>
      <c r="K3" s="1">
        <v>43374</v>
      </c>
      <c r="L3" s="1">
        <v>43405</v>
      </c>
      <c r="M3" s="1">
        <v>43435</v>
      </c>
    </row>
    <row r="4" spans="1:13" x14ac:dyDescent="0.2">
      <c r="A4">
        <v>1</v>
      </c>
      <c r="B4" s="4"/>
      <c r="C4" s="4">
        <v>0.15440000000000001</v>
      </c>
      <c r="D4" s="4"/>
      <c r="E4" s="4"/>
      <c r="F4" s="4"/>
      <c r="G4" s="4">
        <v>5.8999999999999999E-3</v>
      </c>
      <c r="H4" s="4">
        <v>1.7000000000000001E-2</v>
      </c>
      <c r="I4" s="4"/>
      <c r="J4" s="4"/>
      <c r="K4" s="4"/>
      <c r="L4" s="4"/>
      <c r="M4" s="4"/>
    </row>
    <row r="5" spans="1:13" x14ac:dyDescent="0.2">
      <c r="A5">
        <f>+A4+1</f>
        <v>2</v>
      </c>
      <c r="B5" s="4">
        <v>4.4000000000000003E-3</v>
      </c>
      <c r="C5" s="4"/>
      <c r="D5" s="4"/>
      <c r="E5" s="4">
        <v>1.06E-2</v>
      </c>
      <c r="F5" s="4">
        <v>1.15E-2</v>
      </c>
      <c r="G5" s="4"/>
      <c r="H5" s="4"/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/>
      <c r="D6" s="4">
        <v>3.2500000000000001E-2</v>
      </c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v>3.7000000000000002E-3</v>
      </c>
      <c r="M7" s="4">
        <v>0.31159999999999999</v>
      </c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>
        <v>2.7099999999999999E-2</v>
      </c>
      <c r="K8" s="4">
        <v>3.5999999999999999E-3</v>
      </c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>
        <v>4.3900000000000002E-2</v>
      </c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 t="s">
        <v>14</v>
      </c>
      <c r="D10" s="4"/>
      <c r="E10" s="4"/>
      <c r="F10" s="4"/>
      <c r="G10" s="4">
        <v>2.4299999999999999E-2</v>
      </c>
      <c r="H10" s="4">
        <v>2.1899999999999999E-2</v>
      </c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>
        <v>4.48E-2</v>
      </c>
      <c r="C11" s="4"/>
      <c r="D11" s="4"/>
      <c r="E11" s="4">
        <v>7.3000000000000001E-3</v>
      </c>
      <c r="F11" s="4">
        <v>0.2172</v>
      </c>
      <c r="G11" s="4"/>
      <c r="H11" s="4"/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/>
      <c r="D12" s="4">
        <v>1.6400000000000001E-2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3.5999999999999999E-3</v>
      </c>
      <c r="M13" s="4">
        <v>3.2000000000000002E-3</v>
      </c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>
        <v>9.7999999999999997E-3</v>
      </c>
      <c r="K14" s="4">
        <v>4.7000000000000002E-3</v>
      </c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>
        <v>3.1899999999999998E-2</v>
      </c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>
        <v>8.2000000000000007E-3</v>
      </c>
      <c r="D16" s="4"/>
      <c r="E16" s="4"/>
      <c r="F16" s="4"/>
      <c r="G16" s="4">
        <v>1.9599999999999999E-2</v>
      </c>
      <c r="H16" s="4">
        <v>1.17E-2</v>
      </c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>
        <v>9.1999999999999998E-3</v>
      </c>
      <c r="C17" s="4"/>
      <c r="D17" s="4"/>
      <c r="E17" s="4">
        <v>2.3800000000000002E-2</v>
      </c>
      <c r="F17" s="4">
        <v>1.7500000000000002E-2</v>
      </c>
      <c r="G17" s="4"/>
      <c r="H17" s="4"/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/>
      <c r="D18" s="4">
        <v>2.23E-2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0</v>
      </c>
      <c r="M19" s="4">
        <v>7.1000000000000004E-3</v>
      </c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>
        <v>1.6400000000000001E-2</v>
      </c>
      <c r="K20" s="4">
        <v>1.47E-2</v>
      </c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>
        <v>4.99E-2</v>
      </c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>
        <v>8.6E-3</v>
      </c>
      <c r="D22" s="4"/>
      <c r="E22" s="4"/>
      <c r="F22" s="4"/>
      <c r="G22" s="4">
        <v>4.5100000000000001E-2</v>
      </c>
      <c r="H22" s="4">
        <v>1.3599999999999999E-2</v>
      </c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>
        <v>7.8799999999999995E-2</v>
      </c>
      <c r="C23" s="4"/>
      <c r="D23" s="4"/>
      <c r="E23" s="4">
        <v>4.3700000000000003E-2</v>
      </c>
      <c r="F23" s="4">
        <v>1.67E-2</v>
      </c>
      <c r="G23" s="4"/>
      <c r="H23" s="4"/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/>
      <c r="D24" s="4">
        <v>0.49580000000000002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v>0.4617</v>
      </c>
      <c r="M25" s="4">
        <v>0.19639999999999999</v>
      </c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>
        <v>1.1299999999999999E-2</v>
      </c>
      <c r="K26" s="4">
        <v>2.8999999999999998E-3</v>
      </c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>
        <v>5.3900000000000003E-2</v>
      </c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>
        <v>0.25540000000000002</v>
      </c>
      <c r="D28" s="4"/>
      <c r="E28" s="4"/>
      <c r="F28" s="4"/>
      <c r="G28" s="4">
        <v>1.7500000000000002E-2</v>
      </c>
      <c r="H28" s="4">
        <v>2.9499999999999998E-2</v>
      </c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>
        <v>7.6100000000000001E-2</v>
      </c>
      <c r="C29" s="4"/>
      <c r="D29" s="4"/>
      <c r="E29" s="4">
        <v>0</v>
      </c>
      <c r="F29" s="4">
        <v>9.7000000000000003E-3</v>
      </c>
      <c r="G29" s="4"/>
      <c r="H29" s="4"/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/>
      <c r="D30" s="4">
        <v>9.4999999999999998E-3</v>
      </c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v>1.9599999999999999E-2</v>
      </c>
      <c r="M31" s="4">
        <v>3.9600000000000003E-2</v>
      </c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>
        <v>3.0000000000000001E-3</v>
      </c>
      <c r="K32" s="4">
        <v>1.5800000000000002E-2</v>
      </c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>
        <v>1.26E-2</v>
      </c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>
        <v>8.0999999999999996E-3</v>
      </c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7.8799999999999995E-2</v>
      </c>
      <c r="C35" s="3">
        <f t="shared" ref="C35:M35" si="1">MAX(C4:C34)</f>
        <v>0.25540000000000002</v>
      </c>
      <c r="D35" s="3">
        <f t="shared" si="1"/>
        <v>0.49580000000000002</v>
      </c>
      <c r="E35" s="3">
        <f t="shared" si="1"/>
        <v>4.3700000000000003E-2</v>
      </c>
      <c r="F35" s="3">
        <f t="shared" si="1"/>
        <v>0.2172</v>
      </c>
      <c r="G35" s="3">
        <f t="shared" si="1"/>
        <v>4.5100000000000001E-2</v>
      </c>
      <c r="H35" s="3">
        <f t="shared" si="1"/>
        <v>2.9499999999999998E-2</v>
      </c>
      <c r="I35" s="3">
        <f t="shared" si="1"/>
        <v>5.3900000000000003E-2</v>
      </c>
      <c r="J35" s="3">
        <f t="shared" si="1"/>
        <v>2.7099999999999999E-2</v>
      </c>
      <c r="K35" s="3">
        <f t="shared" si="1"/>
        <v>1.5800000000000002E-2</v>
      </c>
      <c r="L35" s="3">
        <f t="shared" si="1"/>
        <v>0.4617</v>
      </c>
      <c r="M35" s="3">
        <f t="shared" si="1"/>
        <v>0.31159999999999999</v>
      </c>
    </row>
    <row r="36" spans="1:13" x14ac:dyDescent="0.2">
      <c r="A36" s="2" t="s">
        <v>11</v>
      </c>
      <c r="B36" s="3">
        <f>+AVERAGE(B4:D34)</f>
        <v>8.6885714285714302E-2</v>
      </c>
      <c r="C36" s="3"/>
      <c r="D36" s="3"/>
      <c r="E36" s="3">
        <f t="shared" ref="E36:K36" si="2">+AVERAGE(E4:G34)</f>
        <v>3.1360000000000006E-2</v>
      </c>
      <c r="F36" s="3"/>
      <c r="G36" s="3"/>
      <c r="H36" s="3">
        <f t="shared" si="2"/>
        <v>2.2599999999999999E-2</v>
      </c>
      <c r="I36" s="3"/>
      <c r="J36" s="3"/>
      <c r="K36" s="3">
        <f t="shared" si="2"/>
        <v>7.2546666666666662E-2</v>
      </c>
      <c r="L36" s="3"/>
      <c r="M36" s="3"/>
    </row>
    <row r="37" spans="1:13" x14ac:dyDescent="0.2">
      <c r="A37" t="s">
        <v>1</v>
      </c>
      <c r="B37" s="3">
        <f>MAX(B4:M34)</f>
        <v>0.49580000000000002</v>
      </c>
      <c r="D37" t="s">
        <v>2</v>
      </c>
      <c r="E37" s="3">
        <f>AVERAGE(B4:M34)</f>
        <v>5.2276666666666673E-2</v>
      </c>
      <c r="G37" t="s">
        <v>3</v>
      </c>
      <c r="H37" s="3">
        <f>STDEV(B4:M34)</f>
        <v>0.10119657555448607</v>
      </c>
      <c r="J37" t="s">
        <v>4</v>
      </c>
      <c r="K37">
        <f>COUNT(B4:M34)</f>
        <v>60</v>
      </c>
    </row>
    <row r="38" spans="1:13" x14ac:dyDescent="0.2">
      <c r="A38" s="2" t="s">
        <v>12</v>
      </c>
      <c r="B38" s="3">
        <f>MAX(B36:K36)</f>
        <v>8.6885714285714302E-2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4</v>
      </c>
      <c r="D39">
        <f t="shared" si="3"/>
        <v>5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6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B1048576"/>
    </sheetView>
  </sheetViews>
  <sheetFormatPr defaultRowHeight="12.75" x14ac:dyDescent="0.2"/>
  <cols>
    <col min="1" max="1" width="12.85546875" customWidth="1"/>
  </cols>
  <sheetData>
    <row r="1" spans="1:13" x14ac:dyDescent="0.2">
      <c r="F1" t="s">
        <v>10</v>
      </c>
    </row>
    <row r="2" spans="1:13" x14ac:dyDescent="0.2">
      <c r="E2" t="s">
        <v>7</v>
      </c>
    </row>
    <row r="3" spans="1:13" x14ac:dyDescent="0.2">
      <c r="B3" s="1">
        <v>43101</v>
      </c>
      <c r="C3" s="1">
        <v>43132</v>
      </c>
      <c r="D3" s="1">
        <v>43160</v>
      </c>
      <c r="E3" s="1">
        <v>43191</v>
      </c>
      <c r="F3" s="1">
        <v>43221</v>
      </c>
      <c r="G3" s="1">
        <v>43252</v>
      </c>
      <c r="H3" s="1">
        <v>43282</v>
      </c>
      <c r="I3" s="1">
        <v>43313</v>
      </c>
      <c r="J3" s="1">
        <v>43344</v>
      </c>
      <c r="K3" s="1">
        <v>43374</v>
      </c>
      <c r="L3" s="1">
        <v>43405</v>
      </c>
      <c r="M3" s="1">
        <v>43435</v>
      </c>
    </row>
    <row r="4" spans="1:13" x14ac:dyDescent="0.2">
      <c r="A4">
        <v>1</v>
      </c>
      <c r="B4" s="4"/>
      <c r="C4" s="4" t="s">
        <v>14</v>
      </c>
      <c r="D4" s="4"/>
      <c r="E4" s="4"/>
      <c r="F4" s="4"/>
      <c r="G4" s="4">
        <v>7.4000000000000003E-3</v>
      </c>
      <c r="H4" s="4">
        <v>1.6500000000000001E-2</v>
      </c>
      <c r="I4" s="4"/>
      <c r="J4" s="4"/>
      <c r="K4" s="4"/>
      <c r="L4" s="4"/>
      <c r="M4" s="4"/>
    </row>
    <row r="5" spans="1:13" x14ac:dyDescent="0.2">
      <c r="A5">
        <f>+A4+1</f>
        <v>2</v>
      </c>
      <c r="B5" s="4">
        <v>3.2000000000000002E-3</v>
      </c>
      <c r="C5" s="4"/>
      <c r="D5" s="4"/>
      <c r="E5" s="4">
        <v>1.1599999999999999E-2</v>
      </c>
      <c r="F5" s="4">
        <v>1.32E-2</v>
      </c>
      <c r="G5" s="4"/>
      <c r="H5" s="4"/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/>
      <c r="D6" s="4">
        <v>2.8500000000000001E-2</v>
      </c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v>5.0000000000000001E-3</v>
      </c>
      <c r="M7" s="4" t="s">
        <v>14</v>
      </c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>
        <v>2.8400000000000002E-2</v>
      </c>
      <c r="K8" s="4">
        <v>3.8E-3</v>
      </c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>
        <v>5.0700000000000002E-2</v>
      </c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>
        <v>4.8999999999999998E-3</v>
      </c>
      <c r="D10" s="4"/>
      <c r="E10" s="4"/>
      <c r="F10" s="4"/>
      <c r="G10" s="4">
        <v>2.5700000000000001E-2</v>
      </c>
      <c r="H10" s="4">
        <v>2.23E-2</v>
      </c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>
        <v>3.5999999999999997E-2</v>
      </c>
      <c r="C11" s="4"/>
      <c r="D11" s="4"/>
      <c r="E11" s="4">
        <v>6.7999999999999996E-3</v>
      </c>
      <c r="F11" s="4">
        <v>0.2235</v>
      </c>
      <c r="G11" s="4"/>
      <c r="H11" s="4"/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/>
      <c r="D12" s="4">
        <v>1.37E-2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0</v>
      </c>
      <c r="M13" s="4">
        <v>3.5000000000000001E-3</v>
      </c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>
        <v>1.09E-2</v>
      </c>
      <c r="K14" s="4">
        <v>5.4999999999999997E-3</v>
      </c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>
        <v>3.6200000000000003E-2</v>
      </c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>
        <v>7.7999999999999996E-3</v>
      </c>
      <c r="D16" s="4"/>
      <c r="E16" s="4"/>
      <c r="F16" s="4"/>
      <c r="G16" s="4">
        <v>2.12E-2</v>
      </c>
      <c r="H16" s="4">
        <v>6.1999999999999998E-3</v>
      </c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>
        <v>7.6E-3</v>
      </c>
      <c r="C17" s="4"/>
      <c r="D17" s="4"/>
      <c r="E17" s="4">
        <v>2.8799999999999999E-2</v>
      </c>
      <c r="F17" s="4">
        <v>1.38E-2</v>
      </c>
      <c r="G17" s="4"/>
      <c r="H17" s="4"/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/>
      <c r="D18" s="4" t="s">
        <v>14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0</v>
      </c>
      <c r="M19" s="4">
        <v>1.7500000000000002E-2</v>
      </c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>
        <v>1.49E-2</v>
      </c>
      <c r="K20" s="4">
        <v>1.5800000000000002E-2</v>
      </c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>
        <v>4.2900000000000001E-2</v>
      </c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>
        <v>7.7000000000000002E-3</v>
      </c>
      <c r="D22" s="4"/>
      <c r="E22" s="4"/>
      <c r="F22" s="4"/>
      <c r="G22" s="4">
        <v>5.5500000000000001E-2</v>
      </c>
      <c r="H22" s="4" t="s">
        <v>13</v>
      </c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>
        <v>7.3200000000000001E-2</v>
      </c>
      <c r="C23" s="4"/>
      <c r="D23" s="4"/>
      <c r="E23" s="4">
        <v>4.8099999999999997E-2</v>
      </c>
      <c r="F23" s="4">
        <v>2.1100000000000001E-2</v>
      </c>
      <c r="G23" s="4"/>
      <c r="H23" s="4"/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/>
      <c r="D24" s="4">
        <v>0.49030000000000001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v>0.44280000000000003</v>
      </c>
      <c r="M25" s="4" t="s">
        <v>14</v>
      </c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>
        <v>0.01</v>
      </c>
      <c r="K26" s="4" t="s">
        <v>13</v>
      </c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>
        <v>5.3100000000000001E-2</v>
      </c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 t="s">
        <v>13</v>
      </c>
      <c r="D28" s="4"/>
      <c r="E28" s="4"/>
      <c r="F28" s="4"/>
      <c r="G28" s="4">
        <v>1.66E-2</v>
      </c>
      <c r="H28" s="4">
        <v>2.9600000000000001E-2</v>
      </c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>
        <v>6.5500000000000003E-2</v>
      </c>
      <c r="C29" s="4"/>
      <c r="D29" s="4"/>
      <c r="E29" s="4" t="s">
        <v>13</v>
      </c>
      <c r="F29" s="4">
        <v>1.04E-2</v>
      </c>
      <c r="G29" s="4"/>
      <c r="H29" s="4"/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/>
      <c r="D30" s="4">
        <v>7.4000000000000003E-3</v>
      </c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v>1.7500000000000002E-2</v>
      </c>
      <c r="M31" s="4">
        <v>1.1599999999999999E-2</v>
      </c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>
        <v>0</v>
      </c>
      <c r="K32" s="4">
        <v>1.54E-2</v>
      </c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>
        <v>1.21E-2</v>
      </c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>
        <v>1.2800000000000001E-2</v>
      </c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7.3200000000000001E-2</v>
      </c>
      <c r="C35" s="3">
        <f t="shared" ref="C35:M35" si="1">MAX(C4:C34)</f>
        <v>7.7999999999999996E-3</v>
      </c>
      <c r="D35" s="3">
        <f t="shared" si="1"/>
        <v>0.49030000000000001</v>
      </c>
      <c r="E35" s="3">
        <f t="shared" si="1"/>
        <v>4.8099999999999997E-2</v>
      </c>
      <c r="F35" s="3">
        <f t="shared" si="1"/>
        <v>0.2235</v>
      </c>
      <c r="G35" s="3">
        <f t="shared" si="1"/>
        <v>5.5500000000000001E-2</v>
      </c>
      <c r="H35" s="3">
        <f t="shared" si="1"/>
        <v>2.9600000000000001E-2</v>
      </c>
      <c r="I35" s="3">
        <f t="shared" si="1"/>
        <v>5.3100000000000001E-2</v>
      </c>
      <c r="J35" s="3">
        <f t="shared" si="1"/>
        <v>2.8400000000000002E-2</v>
      </c>
      <c r="K35" s="3">
        <f t="shared" si="1"/>
        <v>1.5800000000000002E-2</v>
      </c>
      <c r="L35" s="3">
        <f t="shared" si="1"/>
        <v>0.44280000000000003</v>
      </c>
      <c r="M35" s="3">
        <f t="shared" si="1"/>
        <v>1.7500000000000002E-2</v>
      </c>
    </row>
    <row r="36" spans="1:13" x14ac:dyDescent="0.2">
      <c r="A36" s="2" t="s">
        <v>11</v>
      </c>
      <c r="B36" s="3">
        <f>+AVERAGE(B4:D34)</f>
        <v>6.2150000000000004E-2</v>
      </c>
      <c r="C36" s="3"/>
      <c r="D36" s="3"/>
      <c r="E36" s="3">
        <f t="shared" ref="E36:K36" si="2">+AVERAGE(E4:G34)</f>
        <v>3.5978571428571422E-2</v>
      </c>
      <c r="F36" s="3"/>
      <c r="G36" s="3"/>
      <c r="H36" s="3">
        <f t="shared" si="2"/>
        <v>2.3106666666666668E-2</v>
      </c>
      <c r="I36" s="3"/>
      <c r="J36" s="3"/>
      <c r="K36" s="3">
        <f t="shared" si="2"/>
        <v>4.4866666666666659E-2</v>
      </c>
      <c r="L36" s="3"/>
      <c r="M36" s="3"/>
    </row>
    <row r="37" spans="1:13" x14ac:dyDescent="0.2">
      <c r="A37" t="s">
        <v>1</v>
      </c>
      <c r="B37" s="3">
        <f>MAX(B4:M34)</f>
        <v>0.49030000000000001</v>
      </c>
      <c r="D37" t="s">
        <v>2</v>
      </c>
      <c r="E37" s="3">
        <f>AVERAGE(B4:M34)</f>
        <v>4.0273584905660388E-2</v>
      </c>
      <c r="G37" t="s">
        <v>3</v>
      </c>
      <c r="H37" s="3">
        <f>STDEV(B4:M34)</f>
        <v>9.1412680383950173E-2</v>
      </c>
      <c r="J37" t="s">
        <v>4</v>
      </c>
      <c r="K37">
        <f>COUNT(B4:M34)</f>
        <v>53</v>
      </c>
    </row>
    <row r="38" spans="1:13" x14ac:dyDescent="0.2">
      <c r="A38" s="2" t="s">
        <v>12</v>
      </c>
      <c r="B38" s="3">
        <f>MAX(B36:K36)</f>
        <v>6.2150000000000004E-2</v>
      </c>
    </row>
    <row r="39" spans="1:13" x14ac:dyDescent="0.2">
      <c r="A39" s="2" t="s">
        <v>6</v>
      </c>
      <c r="B39">
        <f t="shared" ref="B39:M39" si="3">COUNT(B4:B34)</f>
        <v>5</v>
      </c>
      <c r="C39">
        <f t="shared" si="3"/>
        <v>3</v>
      </c>
      <c r="D39">
        <f t="shared" si="3"/>
        <v>4</v>
      </c>
      <c r="E39">
        <f t="shared" si="3"/>
        <v>4</v>
      </c>
      <c r="F39">
        <f t="shared" si="3"/>
        <v>5</v>
      </c>
      <c r="G39">
        <f t="shared" si="3"/>
        <v>5</v>
      </c>
      <c r="H39">
        <f t="shared" si="3"/>
        <v>5</v>
      </c>
      <c r="I39">
        <f t="shared" si="3"/>
        <v>5</v>
      </c>
      <c r="J39">
        <f t="shared" si="3"/>
        <v>5</v>
      </c>
      <c r="K39">
        <f t="shared" si="3"/>
        <v>4</v>
      </c>
      <c r="L39">
        <f t="shared" si="3"/>
        <v>5</v>
      </c>
      <c r="M39">
        <f t="shared" si="3"/>
        <v>3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Baker Lead</vt:lpstr>
      <vt:lpstr>Capitol Lead</vt:lpstr>
      <vt:lpstr>Laplace 1 Lead</vt:lpstr>
      <vt:lpstr>Laplace 2 Lead</vt:lpstr>
    </vt:vector>
  </TitlesOfParts>
  <Company>LDEQ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Camila Tao</cp:lastModifiedBy>
  <cp:lastPrinted>2019-02-26T20:35:49Z</cp:lastPrinted>
  <dcterms:created xsi:type="dcterms:W3CDTF">2002-02-18T16:37:38Z</dcterms:created>
  <dcterms:modified xsi:type="dcterms:W3CDTF">2019-05-08T13:46:08Z</dcterms:modified>
</cp:coreProperties>
</file>