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eqshares\AirFieldServices\Air Data\2019\For Website\"/>
    </mc:Choice>
  </mc:AlternateContent>
  <bookViews>
    <workbookView xWindow="-15" yWindow="6390" windowWidth="28830" windowHeight="6450" tabRatio="751"/>
  </bookViews>
  <sheets>
    <sheet name="Baker Lead" sheetId="14" r:id="rId1"/>
    <sheet name="Laplace 1 Lead" sheetId="12" r:id="rId2"/>
    <sheet name="Laplace 2 Lead" sheetId="13" r:id="rId3"/>
  </sheets>
  <calcPr calcId="162913"/>
</workbook>
</file>

<file path=xl/calcChain.xml><?xml version="1.0" encoding="utf-8"?>
<calcChain xmlns="http://schemas.openxmlformats.org/spreadsheetml/2006/main">
  <c r="M39" i="14" l="1"/>
  <c r="L39" i="14"/>
  <c r="K39" i="14"/>
  <c r="J39" i="14"/>
  <c r="I39" i="14"/>
  <c r="H39" i="14"/>
  <c r="G39" i="14"/>
  <c r="F39" i="14"/>
  <c r="E39" i="14"/>
  <c r="D39" i="14"/>
  <c r="C39" i="14"/>
  <c r="B39" i="14"/>
  <c r="K37" i="14"/>
  <c r="H37" i="14"/>
  <c r="E37" i="14"/>
  <c r="B37" i="14"/>
  <c r="K36" i="14"/>
  <c r="H36" i="14"/>
  <c r="E36" i="14"/>
  <c r="B36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M39" i="12"/>
  <c r="L39" i="12"/>
  <c r="K39" i="12"/>
  <c r="J39" i="12"/>
  <c r="I39" i="12"/>
  <c r="H39" i="12"/>
  <c r="G39" i="12"/>
  <c r="F39" i="12"/>
  <c r="E39" i="12"/>
  <c r="D39" i="12"/>
  <c r="C39" i="12"/>
  <c r="B39" i="12"/>
  <c r="K37" i="12"/>
  <c r="H37" i="12"/>
  <c r="E37" i="12"/>
  <c r="B37" i="12"/>
  <c r="K36" i="12"/>
  <c r="H36" i="12"/>
  <c r="E36" i="12"/>
  <c r="B36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M39" i="13"/>
  <c r="L39" i="13"/>
  <c r="K39" i="13"/>
  <c r="J39" i="13"/>
  <c r="I39" i="13"/>
  <c r="H39" i="13"/>
  <c r="G39" i="13"/>
  <c r="F39" i="13"/>
  <c r="E39" i="13"/>
  <c r="D39" i="13"/>
  <c r="C39" i="13"/>
  <c r="B39" i="13"/>
  <c r="K37" i="13"/>
  <c r="H37" i="13"/>
  <c r="E37" i="13"/>
  <c r="B37" i="13"/>
  <c r="K36" i="13"/>
  <c r="H36" i="13"/>
  <c r="E36" i="13"/>
  <c r="B36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5" i="12"/>
  <c r="B38" i="13" l="1"/>
  <c r="B38" i="12"/>
  <c r="B38" i="14"/>
</calcChain>
</file>

<file path=xl/comments1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 DEQ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<sst xmlns="http://schemas.openxmlformats.org/spreadsheetml/2006/main" count="30" uniqueCount="12">
  <si>
    <t>Monthly Max</t>
  </si>
  <si>
    <t>Yearly Max</t>
  </si>
  <si>
    <t>Mean</t>
  </si>
  <si>
    <t>STD Dev.</t>
  </si>
  <si>
    <t>#Samples</t>
  </si>
  <si>
    <t>BAKER - IRENE ROAD TSP LEAD SITE</t>
  </si>
  <si>
    <t>Count</t>
  </si>
  <si>
    <t>LEAD IN TOTAL SUSPENDED PARTICULATE MATTER  - UG/M3</t>
  </si>
  <si>
    <t>LAPLACE - BAYOU STEEL 1 LEAD SITE</t>
  </si>
  <si>
    <t>LAPLACE - BAYOU STEEL 2 LEAD SITE</t>
  </si>
  <si>
    <t>3 Month Avg</t>
  </si>
  <si>
    <t>Quarter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</si>
</sst>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 applyAlignment="1">
      <alignment horizontal="center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5</v>
      </c>
    </row>
    <row r="2" spans="1:13" x14ac:dyDescent="0.2">
      <c r="E2" t="s">
        <v>7</v>
      </c>
    </row>
    <row r="3" spans="1:13" x14ac:dyDescent="0.2">
      <c r="B3" s="1">
        <v>43466</v>
      </c>
      <c r="C3" s="1">
        <v>43497</v>
      </c>
      <c r="D3" s="1">
        <v>43525</v>
      </c>
      <c r="E3" s="1">
        <v>43556</v>
      </c>
      <c r="F3" s="1">
        <v>43586</v>
      </c>
      <c r="G3" s="1">
        <v>43617</v>
      </c>
      <c r="H3" s="1">
        <v>43647</v>
      </c>
      <c r="I3" s="1">
        <v>43678</v>
      </c>
      <c r="J3" s="1">
        <v>43709</v>
      </c>
      <c r="K3" s="1">
        <v>43739</v>
      </c>
      <c r="L3" s="1">
        <v>43770</v>
      </c>
      <c r="M3" s="1">
        <v>43800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>
        <v>5.4000000000000003E-3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>
        <v>0</v>
      </c>
      <c r="D5" s="4"/>
      <c r="E5" s="4"/>
      <c r="F5" s="4"/>
      <c r="G5" s="4">
        <v>1.1599999999999999E-2</v>
      </c>
      <c r="H5" s="4">
        <v>7.0000000000000001E-3</v>
      </c>
      <c r="I5" s="4"/>
      <c r="J5" s="4"/>
      <c r="K5" s="4"/>
      <c r="L5" s="4"/>
      <c r="M5" s="4"/>
    </row>
    <row r="6" spans="1:13" x14ac:dyDescent="0.2">
      <c r="A6">
        <f t="shared" ref="A6:A34" si="0">+A5+1</f>
        <v>3</v>
      </c>
      <c r="B6" s="4">
        <v>0</v>
      </c>
      <c r="C6" s="4"/>
      <c r="D6" s="4"/>
      <c r="E6" s="4">
        <v>7.9000000000000008E-3</v>
      </c>
      <c r="F6" s="4">
        <v>3.7000000000000002E-3</v>
      </c>
      <c r="G6" s="4"/>
      <c r="H6" s="4"/>
      <c r="I6" s="4"/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/>
      <c r="D7" s="4">
        <v>3.8E-3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0</v>
      </c>
      <c r="M8" s="4">
        <v>0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H9" s="4"/>
      <c r="I9" s="4"/>
      <c r="J9" s="4">
        <v>4.8999999999999998E-3</v>
      </c>
      <c r="K9" s="4">
        <v>5.5999999999999999E-3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>
        <v>3.5000000000000001E-3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>
        <v>0</v>
      </c>
      <c r="D11" s="4"/>
      <c r="E11" s="4"/>
      <c r="F11" s="4"/>
      <c r="G11" s="4">
        <v>0</v>
      </c>
      <c r="H11" s="4">
        <v>5.3E-3</v>
      </c>
      <c r="I11" s="4"/>
      <c r="J11" s="4"/>
      <c r="K11" s="4"/>
      <c r="L11" s="4"/>
      <c r="M11" s="4"/>
    </row>
    <row r="12" spans="1:13" x14ac:dyDescent="0.2">
      <c r="A12">
        <f t="shared" si="0"/>
        <v>9</v>
      </c>
      <c r="B12" s="4">
        <v>0</v>
      </c>
      <c r="C12" s="4"/>
      <c r="D12" s="4"/>
      <c r="E12" s="4">
        <v>4.7999999999999996E-3</v>
      </c>
      <c r="F12" s="4">
        <v>0</v>
      </c>
      <c r="G12" s="4"/>
      <c r="H12" s="4"/>
      <c r="I12" s="4"/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/>
      <c r="D13" s="4">
        <v>2.8E-3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0</v>
      </c>
      <c r="M14" s="4">
        <v>0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>
        <v>6.0000000000000001E-3</v>
      </c>
      <c r="K15" s="4">
        <v>3.0999999999999999E-3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>
        <v>3.8E-3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>
        <v>3.2000000000000002E-3</v>
      </c>
      <c r="D17" s="4"/>
      <c r="E17" s="4"/>
      <c r="F17" s="4"/>
      <c r="G17" s="4">
        <v>4.5999999999999999E-3</v>
      </c>
      <c r="H17" s="4">
        <v>5.5999999999999999E-3</v>
      </c>
      <c r="I17" s="4"/>
      <c r="J17" s="4"/>
      <c r="K17" s="4"/>
      <c r="L17" s="4"/>
      <c r="M17" s="4"/>
    </row>
    <row r="18" spans="1:13" x14ac:dyDescent="0.2">
      <c r="A18">
        <f t="shared" si="0"/>
        <v>15</v>
      </c>
      <c r="B18" s="4">
        <v>4.4999999999999997E-3</v>
      </c>
      <c r="C18" s="4"/>
      <c r="D18" s="4"/>
      <c r="E18" s="4">
        <v>4.1000000000000003E-3</v>
      </c>
      <c r="F18" s="4">
        <v>1.21E-2</v>
      </c>
      <c r="G18" s="4"/>
      <c r="H18" s="4"/>
      <c r="I18" s="4"/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/>
      <c r="D19" s="4">
        <v>0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v>0</v>
      </c>
      <c r="M20" s="4">
        <v>0</v>
      </c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>
        <v>4.4999999999999997E-3</v>
      </c>
      <c r="K21" s="4">
        <v>5.4000000000000003E-3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>
        <v>4.4000000000000003E-3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>
        <v>0</v>
      </c>
      <c r="D23" s="4"/>
      <c r="E23" s="4"/>
      <c r="F23" s="4"/>
      <c r="G23" s="4">
        <v>5.4999999999999997E-3</v>
      </c>
      <c r="H23" s="4">
        <v>3.5000000000000001E-3</v>
      </c>
      <c r="I23" s="4"/>
      <c r="J23" s="4"/>
      <c r="K23" s="4"/>
      <c r="L23" s="4"/>
      <c r="M23" s="4"/>
    </row>
    <row r="24" spans="1:13" x14ac:dyDescent="0.2">
      <c r="A24">
        <f t="shared" si="0"/>
        <v>21</v>
      </c>
      <c r="B24" s="4">
        <v>0</v>
      </c>
      <c r="C24" s="4"/>
      <c r="D24" s="4"/>
      <c r="E24" s="4">
        <v>2.8E-3</v>
      </c>
      <c r="F24" s="4">
        <v>2.7000000000000001E-3</v>
      </c>
      <c r="G24" s="4"/>
      <c r="H24" s="4"/>
      <c r="I24" s="4"/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/>
      <c r="D25" s="4">
        <v>3.2000000000000002E-3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2.8E-3</v>
      </c>
      <c r="M26" s="4">
        <v>0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>
        <v>4.4000000000000003E-3</v>
      </c>
      <c r="K27" s="4">
        <v>5.4000000000000003E-3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>
        <v>3.8E-3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>
        <v>4.1999999999999997E-3</v>
      </c>
      <c r="D29" s="4"/>
      <c r="E29" s="4"/>
      <c r="F29" s="4"/>
      <c r="G29" s="4">
        <v>5.1000000000000004E-3</v>
      </c>
      <c r="H29" s="4">
        <v>8.6999999999999994E-3</v>
      </c>
      <c r="I29" s="4"/>
      <c r="J29" s="4"/>
      <c r="K29" s="4"/>
      <c r="L29" s="4"/>
      <c r="M29" s="4"/>
    </row>
    <row r="30" spans="1:13" x14ac:dyDescent="0.2">
      <c r="A30">
        <f t="shared" si="0"/>
        <v>27</v>
      </c>
      <c r="B30" s="4">
        <v>0</v>
      </c>
      <c r="C30" s="4"/>
      <c r="D30" s="4"/>
      <c r="E30" s="4">
        <v>3.5999999999999999E-3</v>
      </c>
      <c r="F30" s="4">
        <v>4.7000000000000002E-3</v>
      </c>
      <c r="G30" s="4"/>
      <c r="H30" s="4"/>
      <c r="I30" s="4"/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/>
      <c r="D31" s="4">
        <v>4.3E-3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>
        <v>0</v>
      </c>
      <c r="M32" s="4">
        <v>0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>
        <v>4.5999999999999999E-3</v>
      </c>
      <c r="K33" s="4">
        <v>3.0000000000000001E-3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>
        <v>4.8999999999999998E-3</v>
      </c>
      <c r="J34" s="4"/>
      <c r="K34" s="4"/>
      <c r="L34" s="4"/>
      <c r="M34" s="4"/>
    </row>
    <row r="35" spans="1:13" x14ac:dyDescent="0.2">
      <c r="A35" t="s">
        <v>0</v>
      </c>
      <c r="B35" s="3">
        <f>MAX(B4:B34)</f>
        <v>4.4999999999999997E-3</v>
      </c>
      <c r="C35" s="3">
        <f t="shared" ref="C35:M35" si="1">MAX(C4:C34)</f>
        <v>4.1999999999999997E-3</v>
      </c>
      <c r="D35" s="3">
        <f t="shared" si="1"/>
        <v>4.3E-3</v>
      </c>
      <c r="E35" s="3">
        <f t="shared" si="1"/>
        <v>7.9000000000000008E-3</v>
      </c>
      <c r="F35" s="3">
        <f t="shared" si="1"/>
        <v>1.21E-2</v>
      </c>
      <c r="G35" s="3">
        <f t="shared" si="1"/>
        <v>1.1599999999999999E-2</v>
      </c>
      <c r="H35" s="3" t="e">
        <f>MAX(#REF!)</f>
        <v>#REF!</v>
      </c>
      <c r="I35" s="3" t="e">
        <f>MAX(#REF!)</f>
        <v>#REF!</v>
      </c>
      <c r="J35" s="3">
        <f t="shared" si="1"/>
        <v>6.0000000000000001E-3</v>
      </c>
      <c r="K35" s="3">
        <f t="shared" si="1"/>
        <v>5.5999999999999999E-3</v>
      </c>
      <c r="L35" s="3">
        <f t="shared" si="1"/>
        <v>2.8E-3</v>
      </c>
      <c r="M35" s="3">
        <f t="shared" si="1"/>
        <v>0</v>
      </c>
    </row>
    <row r="36" spans="1:13" x14ac:dyDescent="0.2">
      <c r="A36" s="2" t="s">
        <v>10</v>
      </c>
      <c r="B36" s="3">
        <f>+AVERAGE(B4:D34)</f>
        <v>1.7333333333333335E-3</v>
      </c>
      <c r="C36" s="3"/>
      <c r="D36" s="3"/>
      <c r="E36" s="3">
        <f t="shared" ref="E36:K36" si="2">+AVERAGE(E4:G34)</f>
        <v>4.8799999999999989E-3</v>
      </c>
      <c r="F36" s="3"/>
      <c r="G36" s="3"/>
      <c r="H36" s="3">
        <f>+AVERAGE(H4:J34)</f>
        <v>5.0187499999999998E-3</v>
      </c>
      <c r="I36" s="3"/>
      <c r="J36" s="3"/>
      <c r="K36" s="3">
        <f t="shared" si="2"/>
        <v>1.6866666666666666E-3</v>
      </c>
      <c r="L36" s="3"/>
      <c r="M36" s="3"/>
    </row>
    <row r="37" spans="1:13" x14ac:dyDescent="0.2">
      <c r="A37" t="s">
        <v>1</v>
      </c>
      <c r="B37" s="3">
        <f>MAX(B4:M34)</f>
        <v>1.21E-2</v>
      </c>
      <c r="D37" t="s">
        <v>2</v>
      </c>
      <c r="E37" s="3">
        <f>AVERAGE(B4:M34)</f>
        <v>3.3573770491803273E-3</v>
      </c>
      <c r="G37" t="s">
        <v>3</v>
      </c>
      <c r="H37" s="3">
        <f>STDEV(B4:M34)</f>
        <v>2.8373378964793414E-3</v>
      </c>
      <c r="J37" t="s">
        <v>4</v>
      </c>
      <c r="K37">
        <f>COUNT(B4:M34)</f>
        <v>61</v>
      </c>
    </row>
    <row r="38" spans="1:13" x14ac:dyDescent="0.2">
      <c r="A38" s="2" t="s">
        <v>11</v>
      </c>
      <c r="B38" s="3">
        <f>MAX(B36:K36)</f>
        <v>5.0187499999999998E-3</v>
      </c>
    </row>
    <row r="39" spans="1:13" x14ac:dyDescent="0.2">
      <c r="A39" s="2" t="s">
        <v>6</v>
      </c>
      <c r="B39">
        <f t="shared" ref="B39:M39" si="3">COUNT(B4:B34)</f>
        <v>5</v>
      </c>
      <c r="C39">
        <f t="shared" si="3"/>
        <v>5</v>
      </c>
      <c r="D39">
        <f t="shared" si="3"/>
        <v>5</v>
      </c>
      <c r="E39">
        <f t="shared" si="3"/>
        <v>5</v>
      </c>
      <c r="F39">
        <f t="shared" si="3"/>
        <v>5</v>
      </c>
      <c r="G39">
        <f t="shared" si="3"/>
        <v>5</v>
      </c>
      <c r="H39">
        <f>COUNT(#REF!)</f>
        <v>0</v>
      </c>
      <c r="I39">
        <f>COUNT(#REF!)</f>
        <v>0</v>
      </c>
      <c r="J39">
        <f t="shared" si="3"/>
        <v>5</v>
      </c>
      <c r="K39">
        <f t="shared" si="3"/>
        <v>5</v>
      </c>
      <c r="L39">
        <f t="shared" si="3"/>
        <v>5</v>
      </c>
      <c r="M39">
        <f t="shared" si="3"/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6" sqref="N26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8</v>
      </c>
    </row>
    <row r="2" spans="1:13" x14ac:dyDescent="0.2">
      <c r="E2" t="s">
        <v>7</v>
      </c>
    </row>
    <row r="3" spans="1:13" x14ac:dyDescent="0.2">
      <c r="B3" s="1">
        <v>43466</v>
      </c>
      <c r="C3" s="1">
        <v>43497</v>
      </c>
      <c r="D3" s="1">
        <v>43525</v>
      </c>
      <c r="E3" s="1">
        <v>43556</v>
      </c>
      <c r="F3" s="1">
        <v>43586</v>
      </c>
      <c r="G3" s="1">
        <v>43617</v>
      </c>
      <c r="H3" s="1">
        <v>43647</v>
      </c>
      <c r="I3" s="1">
        <v>43678</v>
      </c>
      <c r="J3" s="1">
        <v>43709</v>
      </c>
      <c r="K3" s="1">
        <v>43739</v>
      </c>
      <c r="L3" s="1">
        <v>43770</v>
      </c>
      <c r="M3" s="1">
        <v>43800</v>
      </c>
    </row>
    <row r="4" spans="1:13" x14ac:dyDescent="0.2">
      <c r="A4">
        <v>1</v>
      </c>
      <c r="B4" s="4"/>
      <c r="C4" s="4"/>
      <c r="D4" s="4"/>
      <c r="E4" s="4"/>
      <c r="F4" s="4"/>
      <c r="G4" s="4"/>
      <c r="I4">
        <v>1.18E-2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>
        <v>1.4200000000000001E-2</v>
      </c>
      <c r="D5" s="4"/>
      <c r="E5" s="4"/>
      <c r="F5" s="4"/>
      <c r="G5" s="4">
        <v>3.9800000000000002E-2</v>
      </c>
      <c r="H5">
        <v>7.4999999999999997E-3</v>
      </c>
      <c r="J5" s="4"/>
      <c r="K5" s="4"/>
      <c r="L5" s="4"/>
      <c r="M5" s="4"/>
    </row>
    <row r="6" spans="1:13" x14ac:dyDescent="0.2">
      <c r="A6">
        <f t="shared" ref="A6:A34" si="0">+A5+1</f>
        <v>3</v>
      </c>
      <c r="B6" s="4">
        <v>3.5999999999999999E-3</v>
      </c>
      <c r="C6" s="4"/>
      <c r="D6" s="4"/>
      <c r="E6" s="4">
        <v>6.4699999999999994E-2</v>
      </c>
      <c r="F6" s="4">
        <v>9.8400000000000001E-2</v>
      </c>
      <c r="G6" s="4"/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/>
      <c r="D7" s="4">
        <v>1.21E-2</v>
      </c>
      <c r="E7" s="4"/>
      <c r="F7" s="4"/>
      <c r="G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J8" s="4"/>
      <c r="K8" s="4"/>
      <c r="L8" s="4">
        <v>0</v>
      </c>
      <c r="M8" s="4">
        <v>9.2999999999999992E-3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J9" s="4">
        <v>4.2799999999999998E-2</v>
      </c>
      <c r="K9" s="4">
        <v>0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I10">
        <v>2.06E-2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>
        <v>1.4500000000000001E-2</v>
      </c>
      <c r="D11" s="4"/>
      <c r="E11" s="4"/>
      <c r="F11" s="4"/>
      <c r="G11" s="4">
        <v>3.1099999999999999E-2</v>
      </c>
      <c r="H11">
        <v>2.9399999999999999E-2</v>
      </c>
      <c r="J11" s="4"/>
      <c r="K11" s="4"/>
      <c r="L11" s="4"/>
      <c r="M11" s="4"/>
    </row>
    <row r="12" spans="1:13" x14ac:dyDescent="0.2">
      <c r="A12">
        <f t="shared" si="0"/>
        <v>9</v>
      </c>
      <c r="B12" s="4">
        <v>8.8000000000000005E-3</v>
      </c>
      <c r="C12" s="4"/>
      <c r="D12" s="4"/>
      <c r="E12" s="4">
        <v>0.30059999999999998</v>
      </c>
      <c r="F12" s="4">
        <v>0.1961</v>
      </c>
      <c r="G12" s="4"/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/>
      <c r="D13" s="4">
        <v>7.9500000000000001E-2</v>
      </c>
      <c r="E13" s="4"/>
      <c r="F13" s="4"/>
      <c r="G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J14" s="4"/>
      <c r="K14" s="4"/>
      <c r="L14" s="4">
        <v>6.4999999999999997E-3</v>
      </c>
      <c r="M14" s="4">
        <v>4.1999999999999997E-3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J15" s="4">
        <v>2.2499999999999999E-2</v>
      </c>
      <c r="K15" s="4">
        <v>0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I16">
        <v>2.0400000000000001E-2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>
        <v>1.0800000000000001E-2</v>
      </c>
      <c r="D17" s="4"/>
      <c r="E17" s="4"/>
      <c r="F17" s="4"/>
      <c r="G17" s="4">
        <v>2.2800000000000001E-2</v>
      </c>
      <c r="H17">
        <v>2.3300000000000001E-2</v>
      </c>
      <c r="J17" s="4"/>
      <c r="K17" s="4"/>
      <c r="L17" s="4"/>
      <c r="M17" s="4"/>
    </row>
    <row r="18" spans="1:13" x14ac:dyDescent="0.2">
      <c r="A18">
        <f t="shared" si="0"/>
        <v>15</v>
      </c>
      <c r="B18" s="4">
        <v>5.4999999999999997E-3</v>
      </c>
      <c r="C18" s="4"/>
      <c r="D18" s="4"/>
      <c r="E18" s="4">
        <v>3.7600000000000001E-2</v>
      </c>
      <c r="F18" s="4">
        <v>0.19370000000000001</v>
      </c>
      <c r="G18" s="4"/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/>
      <c r="D19" s="4">
        <v>5.7500000000000002E-2</v>
      </c>
      <c r="E19" s="4"/>
      <c r="F19" s="4"/>
      <c r="G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J20" s="4"/>
      <c r="K20" s="4"/>
      <c r="L20" s="4">
        <v>0</v>
      </c>
      <c r="M20" s="4">
        <v>5.1000000000000004E-3</v>
      </c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J21" s="4">
        <v>1.3100000000000001E-2</v>
      </c>
      <c r="K21" s="4">
        <v>4.1000000000000003E-3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I22">
        <v>1.6199999999999999E-2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>
        <v>5.0000000000000001E-3</v>
      </c>
      <c r="D23" s="4"/>
      <c r="E23" s="4"/>
      <c r="F23" s="4"/>
      <c r="G23" s="4">
        <v>2.7099999999999999E-2</v>
      </c>
      <c r="H23">
        <v>2.06E-2</v>
      </c>
      <c r="J23" s="4"/>
      <c r="K23" s="4"/>
      <c r="L23" s="4"/>
      <c r="M23" s="4"/>
    </row>
    <row r="24" spans="1:13" x14ac:dyDescent="0.2">
      <c r="A24">
        <f t="shared" si="0"/>
        <v>21</v>
      </c>
      <c r="B24" s="4">
        <v>7.4000000000000003E-3</v>
      </c>
      <c r="C24" s="4"/>
      <c r="D24" s="4"/>
      <c r="E24" s="4">
        <v>8.3699999999999997E-2</v>
      </c>
      <c r="F24" s="4">
        <v>1.1599999999999999E-2</v>
      </c>
      <c r="G24" s="4"/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/>
      <c r="D25" s="4">
        <v>2.3699999999999999E-2</v>
      </c>
      <c r="E25" s="4"/>
      <c r="F25" s="4"/>
      <c r="G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J26" s="4"/>
      <c r="K26" s="4"/>
      <c r="L26" s="4">
        <v>3.5000000000000001E-3</v>
      </c>
      <c r="M26" s="4">
        <v>0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J27" s="4">
        <v>5.0000000000000001E-3</v>
      </c>
      <c r="K27" s="4">
        <v>0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I28">
        <v>7.6E-3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>
        <v>2.5000000000000001E-2</v>
      </c>
      <c r="D29" s="4"/>
      <c r="E29" s="4"/>
      <c r="F29" s="4"/>
      <c r="G29" s="4">
        <v>1.7999999999999999E-2</v>
      </c>
      <c r="H29">
        <v>2.6800000000000001E-2</v>
      </c>
      <c r="J29" s="4"/>
      <c r="K29" s="4"/>
      <c r="L29" s="4"/>
      <c r="M29" s="4"/>
    </row>
    <row r="30" spans="1:13" x14ac:dyDescent="0.2">
      <c r="A30">
        <f t="shared" si="0"/>
        <v>27</v>
      </c>
      <c r="B30" s="4">
        <v>2.81E-2</v>
      </c>
      <c r="C30" s="4"/>
      <c r="D30" s="4"/>
      <c r="E30" s="4">
        <v>3.6900000000000002E-2</v>
      </c>
      <c r="F30" s="4">
        <v>1.0500000000000001E-2</v>
      </c>
      <c r="G30" s="4"/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/>
      <c r="D31" s="4">
        <v>0.1211</v>
      </c>
      <c r="E31" s="4"/>
      <c r="F31" s="4"/>
      <c r="G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J32" s="4"/>
      <c r="K32" s="4"/>
      <c r="L32" s="4">
        <v>9.5999999999999992E-3</v>
      </c>
      <c r="M32" s="4">
        <v>0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J33" s="4">
        <v>7.7000000000000002E-3</v>
      </c>
      <c r="K33" s="4">
        <v>0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I34">
        <v>7.0900000000000005E-2</v>
      </c>
      <c r="J34" s="4"/>
      <c r="K34" s="4"/>
      <c r="L34" s="4"/>
      <c r="M34" s="4"/>
    </row>
    <row r="35" spans="1:13" x14ac:dyDescent="0.2">
      <c r="A35" t="s">
        <v>0</v>
      </c>
      <c r="B35" s="3">
        <f t="shared" ref="B35:G35" si="1">MAX(B4:B34)</f>
        <v>2.81E-2</v>
      </c>
      <c r="C35" s="3">
        <f t="shared" si="1"/>
        <v>2.5000000000000001E-2</v>
      </c>
      <c r="D35" s="3">
        <f t="shared" si="1"/>
        <v>0.1211</v>
      </c>
      <c r="E35" s="3">
        <f t="shared" si="1"/>
        <v>0.30059999999999998</v>
      </c>
      <c r="F35" s="3">
        <f t="shared" si="1"/>
        <v>0.1961</v>
      </c>
      <c r="G35" s="3">
        <f t="shared" si="1"/>
        <v>3.9800000000000002E-2</v>
      </c>
      <c r="H35" s="3">
        <f>MAX('Baker Lead'!H4:H34)</f>
        <v>8.6999999999999994E-3</v>
      </c>
      <c r="I35" s="3">
        <f>MAX('Baker Lead'!I4:I34)</f>
        <v>5.4000000000000003E-3</v>
      </c>
      <c r="J35" s="3">
        <f>MAX(J4:J34)</f>
        <v>4.2799999999999998E-2</v>
      </c>
      <c r="K35" s="3">
        <f>MAX(K4:K34)</f>
        <v>4.1000000000000003E-3</v>
      </c>
      <c r="L35" s="3">
        <f>MAX(L4:L34)</f>
        <v>9.5999999999999992E-3</v>
      </c>
      <c r="M35" s="3">
        <f>MAX(M4:M34)</f>
        <v>9.2999999999999992E-3</v>
      </c>
    </row>
    <row r="36" spans="1:13" x14ac:dyDescent="0.2">
      <c r="A36" s="2" t="s">
        <v>10</v>
      </c>
      <c r="B36" s="3">
        <f>+AVERAGE(B4:D34)</f>
        <v>2.7786666666666668E-2</v>
      </c>
      <c r="C36" s="3"/>
      <c r="D36" s="3"/>
      <c r="E36" s="3">
        <f>+AVERAGE(E4:G34)</f>
        <v>7.8173333333333303E-2</v>
      </c>
      <c r="F36" s="3"/>
      <c r="G36" s="3"/>
      <c r="H36" s="3">
        <f>+AVERAGE(J4:J34)</f>
        <v>1.822E-2</v>
      </c>
      <c r="I36" s="3"/>
      <c r="J36" s="3"/>
      <c r="K36" s="3">
        <f>+AVERAGE(K4:M34)</f>
        <v>2.82E-3</v>
      </c>
      <c r="L36" s="3"/>
      <c r="M36" s="3"/>
    </row>
    <row r="37" spans="1:13" x14ac:dyDescent="0.2">
      <c r="A37" t="s">
        <v>1</v>
      </c>
      <c r="B37" s="3">
        <f>MAX(B4:M34)</f>
        <v>0.30059999999999998</v>
      </c>
      <c r="D37" t="s">
        <v>2</v>
      </c>
      <c r="E37" s="3">
        <f>AVERAGE(B4:M34)</f>
        <v>3.2424590163934432E-2</v>
      </c>
      <c r="G37" t="s">
        <v>3</v>
      </c>
      <c r="H37" s="3">
        <f>STDEV(B4:M34)</f>
        <v>5.3102183432001189E-2</v>
      </c>
      <c r="J37" t="s">
        <v>4</v>
      </c>
      <c r="K37">
        <f>COUNT(B4:M34)</f>
        <v>61</v>
      </c>
    </row>
    <row r="38" spans="1:13" x14ac:dyDescent="0.2">
      <c r="A38" s="2" t="s">
        <v>11</v>
      </c>
      <c r="B38" s="3">
        <f>MAX(B36:K36)</f>
        <v>7.8173333333333303E-2</v>
      </c>
    </row>
    <row r="39" spans="1:13" x14ac:dyDescent="0.2">
      <c r="A39" s="2" t="s">
        <v>6</v>
      </c>
      <c r="B39">
        <f t="shared" ref="B39:G39" si="2">COUNT(B4:B34)</f>
        <v>5</v>
      </c>
      <c r="C39">
        <f t="shared" si="2"/>
        <v>5</v>
      </c>
      <c r="D39">
        <f t="shared" si="2"/>
        <v>5</v>
      </c>
      <c r="E39">
        <f t="shared" si="2"/>
        <v>5</v>
      </c>
      <c r="F39">
        <f t="shared" si="2"/>
        <v>5</v>
      </c>
      <c r="G39">
        <f t="shared" si="2"/>
        <v>5</v>
      </c>
      <c r="H39">
        <f>COUNT('Baker Lead'!H4:H34)</f>
        <v>5</v>
      </c>
      <c r="I39">
        <f>COUNT('Baker Lead'!I4:I34)</f>
        <v>6</v>
      </c>
      <c r="J39">
        <f>COUNT(J4:J34)</f>
        <v>5</v>
      </c>
      <c r="K39">
        <f>COUNT(K4:K34)</f>
        <v>5</v>
      </c>
      <c r="L39">
        <f>COUNT(L4:L34)</f>
        <v>5</v>
      </c>
      <c r="M39">
        <f>COUNT(M4:M34)</f>
        <v>5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3" sqref="G33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9</v>
      </c>
    </row>
    <row r="2" spans="1:13" x14ac:dyDescent="0.2">
      <c r="E2" t="s">
        <v>7</v>
      </c>
    </row>
    <row r="3" spans="1:13" x14ac:dyDescent="0.2">
      <c r="B3" s="1">
        <v>43466</v>
      </c>
      <c r="C3" s="1">
        <v>43497</v>
      </c>
      <c r="D3" s="1">
        <v>43525</v>
      </c>
      <c r="E3" s="1">
        <v>43556</v>
      </c>
      <c r="F3" s="1">
        <v>43586</v>
      </c>
      <c r="G3" s="1">
        <v>43617</v>
      </c>
      <c r="H3" s="1">
        <v>43647</v>
      </c>
      <c r="I3" s="1">
        <v>43678</v>
      </c>
      <c r="J3" s="1">
        <v>43709</v>
      </c>
      <c r="K3" s="1">
        <v>43739</v>
      </c>
      <c r="L3" s="1">
        <v>43770</v>
      </c>
      <c r="M3" s="1">
        <v>43800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>
        <v>1.8499999999999999E-2</v>
      </c>
      <c r="J4" s="4"/>
      <c r="K4" s="4"/>
      <c r="L4" s="4"/>
      <c r="M4" s="4"/>
    </row>
    <row r="5" spans="1:13" x14ac:dyDescent="0.2">
      <c r="A5">
        <f>+A4+1</f>
        <v>2</v>
      </c>
      <c r="B5" s="4"/>
      <c r="C5" s="4"/>
      <c r="D5" s="4"/>
      <c r="E5" s="4"/>
      <c r="F5" s="4"/>
      <c r="G5" s="4"/>
      <c r="H5" s="4">
        <v>6.1999999999999998E-3</v>
      </c>
      <c r="I5" s="4"/>
      <c r="J5" s="4"/>
      <c r="K5" s="4"/>
      <c r="L5" s="4"/>
      <c r="M5" s="4"/>
    </row>
    <row r="6" spans="1:13" x14ac:dyDescent="0.2">
      <c r="A6">
        <f t="shared" ref="A6:A34" si="0">+A5+1</f>
        <v>3</v>
      </c>
      <c r="B6" s="4">
        <v>2.8E-3</v>
      </c>
      <c r="C6" s="4"/>
      <c r="D6" s="4"/>
      <c r="E6" s="4">
        <v>1.6899999999999998E-2</v>
      </c>
      <c r="F6" s="4">
        <v>3.6700000000000003E-2</v>
      </c>
      <c r="G6" s="4"/>
      <c r="H6" s="4"/>
      <c r="I6" s="4"/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/>
      <c r="D7" s="4">
        <v>1.34E-2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0</v>
      </c>
      <c r="M8" s="4">
        <v>0</v>
      </c>
    </row>
    <row r="9" spans="1:13" x14ac:dyDescent="0.2">
      <c r="A9">
        <f t="shared" si="0"/>
        <v>6</v>
      </c>
      <c r="B9" s="4"/>
      <c r="C9" s="4"/>
      <c r="D9" s="4"/>
      <c r="E9" s="4"/>
      <c r="F9" s="4"/>
      <c r="G9" s="4"/>
      <c r="H9" s="4"/>
      <c r="I9" s="4"/>
      <c r="J9" s="4">
        <v>3.7199999999999997E-2</v>
      </c>
      <c r="K9" s="4">
        <v>0</v>
      </c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>
        <v>2.0899999999999998E-2</v>
      </c>
      <c r="J10" s="4"/>
      <c r="K10" s="4"/>
      <c r="L10" s="4"/>
      <c r="M10" s="4"/>
    </row>
    <row r="11" spans="1:13" x14ac:dyDescent="0.2">
      <c r="A11">
        <f t="shared" si="0"/>
        <v>8</v>
      </c>
      <c r="B11" s="4"/>
      <c r="C11" s="4">
        <v>1.04E-2</v>
      </c>
      <c r="D11" s="4"/>
      <c r="E11" s="4"/>
      <c r="F11" s="4"/>
      <c r="G11" s="4">
        <v>4.87E-2</v>
      </c>
      <c r="H11" s="4">
        <v>1.5100000000000001E-2</v>
      </c>
      <c r="I11" s="4"/>
      <c r="J11" s="4"/>
      <c r="K11" s="4"/>
      <c r="L11" s="4"/>
      <c r="M11" s="4"/>
    </row>
    <row r="12" spans="1:13" x14ac:dyDescent="0.2">
      <c r="A12">
        <f t="shared" si="0"/>
        <v>9</v>
      </c>
      <c r="B12" s="4">
        <v>8.5000000000000006E-3</v>
      </c>
      <c r="C12" s="4"/>
      <c r="D12" s="4"/>
      <c r="E12" s="4">
        <v>0.1215</v>
      </c>
      <c r="F12" s="4">
        <v>9.4700000000000006E-2</v>
      </c>
      <c r="G12" s="4"/>
      <c r="H12" s="4"/>
      <c r="I12" s="4"/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/>
      <c r="D13" s="4">
        <v>6.0600000000000001E-2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9.4000000000000004E-3</v>
      </c>
      <c r="M14" s="4">
        <v>1.1599999999999999E-2</v>
      </c>
    </row>
    <row r="15" spans="1:13" x14ac:dyDescent="0.2">
      <c r="A15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>
        <v>1.55E-2</v>
      </c>
      <c r="K15" s="4">
        <v>0</v>
      </c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>
        <v>9.1000000000000004E-3</v>
      </c>
      <c r="J16" s="4"/>
      <c r="K16" s="4"/>
      <c r="L16" s="4"/>
      <c r="M16" s="4"/>
    </row>
    <row r="17" spans="1:13" x14ac:dyDescent="0.2">
      <c r="A17">
        <f t="shared" si="0"/>
        <v>14</v>
      </c>
      <c r="B17" s="4"/>
      <c r="C17" s="4">
        <v>1.1299999999999999E-2</v>
      </c>
      <c r="D17" s="4"/>
      <c r="E17" s="4"/>
      <c r="F17" s="4"/>
      <c r="G17" s="4">
        <v>2.1499999999999998E-2</v>
      </c>
      <c r="H17" s="4">
        <v>1.26E-2</v>
      </c>
      <c r="I17" s="4"/>
      <c r="J17" s="4"/>
      <c r="K17" s="4"/>
      <c r="L17" s="4"/>
      <c r="M17" s="4"/>
    </row>
    <row r="18" spans="1:13" x14ac:dyDescent="0.2">
      <c r="A18">
        <f t="shared" si="0"/>
        <v>15</v>
      </c>
      <c r="B18" s="4">
        <v>4.1999999999999997E-3</v>
      </c>
      <c r="C18" s="4"/>
      <c r="D18" s="4"/>
      <c r="E18" s="4">
        <v>2.6100000000000002E-2</v>
      </c>
      <c r="F18" s="4">
        <v>9.5200000000000007E-2</v>
      </c>
      <c r="G18" s="4"/>
      <c r="H18" s="4"/>
      <c r="I18" s="4"/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/>
      <c r="D19" s="4">
        <v>4.5699999999999998E-2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v>0</v>
      </c>
      <c r="M20" s="4"/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>
        <v>1.29E-2</v>
      </c>
      <c r="K21" s="4">
        <v>3.2000000000000002E-3</v>
      </c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>
        <v>1.3899999999999999E-2</v>
      </c>
      <c r="J22" s="4"/>
      <c r="K22" s="4"/>
      <c r="L22" s="4"/>
      <c r="M22" s="4"/>
    </row>
    <row r="23" spans="1:13" x14ac:dyDescent="0.2">
      <c r="A23">
        <f t="shared" si="0"/>
        <v>20</v>
      </c>
      <c r="B23" s="4"/>
      <c r="C23" s="4">
        <v>3.7000000000000002E-3</v>
      </c>
      <c r="D23" s="4"/>
      <c r="E23" s="4"/>
      <c r="F23" s="4"/>
      <c r="G23" s="4">
        <v>1.5299999999999999E-2</v>
      </c>
      <c r="H23" s="4">
        <v>1.3599999999999999E-2</v>
      </c>
      <c r="I23" s="4"/>
      <c r="J23" s="4"/>
      <c r="K23" s="4"/>
      <c r="L23" s="4"/>
      <c r="M23" s="4"/>
    </row>
    <row r="24" spans="1:13" x14ac:dyDescent="0.2">
      <c r="A24">
        <f t="shared" si="0"/>
        <v>21</v>
      </c>
      <c r="B24" s="4">
        <v>6.6E-3</v>
      </c>
      <c r="C24" s="4"/>
      <c r="D24" s="4"/>
      <c r="E24" s="4">
        <v>1.9900000000000001E-2</v>
      </c>
      <c r="F24" s="4">
        <v>1.4200000000000001E-2</v>
      </c>
      <c r="G24" s="4"/>
      <c r="H24" s="4"/>
      <c r="I24" s="4"/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/>
      <c r="D25" s="4">
        <v>2.3400000000000001E-2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0</v>
      </c>
      <c r="M26" s="4">
        <v>8.9999999999999993E-3</v>
      </c>
    </row>
    <row r="27" spans="1:13" x14ac:dyDescent="0.2">
      <c r="A27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>
        <v>4.7999999999999996E-3</v>
      </c>
      <c r="K27" s="4">
        <v>0</v>
      </c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>
        <v>8.3000000000000001E-3</v>
      </c>
      <c r="J28" s="4"/>
      <c r="K28" s="4"/>
      <c r="L28" s="4"/>
      <c r="M28" s="4"/>
    </row>
    <row r="29" spans="1:13" x14ac:dyDescent="0.2">
      <c r="A29">
        <f t="shared" si="0"/>
        <v>26</v>
      </c>
      <c r="B29" s="4"/>
      <c r="C29" s="4">
        <v>1.7999999999999999E-2</v>
      </c>
      <c r="D29" s="4"/>
      <c r="E29" s="4"/>
      <c r="F29" s="4"/>
      <c r="G29" s="4">
        <v>8.5000000000000006E-3</v>
      </c>
      <c r="H29" s="4"/>
      <c r="I29" s="4"/>
      <c r="J29" s="4"/>
      <c r="K29" s="4"/>
      <c r="L29" s="4"/>
      <c r="M29" s="4"/>
    </row>
    <row r="30" spans="1:13" x14ac:dyDescent="0.2">
      <c r="A30">
        <f t="shared" si="0"/>
        <v>27</v>
      </c>
      <c r="B30" s="4">
        <v>3.3000000000000002E-2</v>
      </c>
      <c r="C30" s="4"/>
      <c r="D30" s="4"/>
      <c r="E30" s="4">
        <v>2.24E-2</v>
      </c>
      <c r="F30" s="4"/>
      <c r="G30" s="4"/>
      <c r="H30" s="4"/>
      <c r="I30" s="4"/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/>
      <c r="D31" s="4">
        <v>0.1183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>
        <v>9.7000000000000003E-3</v>
      </c>
      <c r="M32" s="4">
        <v>0</v>
      </c>
    </row>
    <row r="33" spans="1:13" x14ac:dyDescent="0.2">
      <c r="A33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>
        <v>8.3999999999999995E-3</v>
      </c>
      <c r="K33" s="4">
        <v>0</v>
      </c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>
        <v>7.5899999999999995E-2</v>
      </c>
      <c r="J34" s="4"/>
      <c r="K34" s="4"/>
      <c r="L34" s="4"/>
      <c r="M34" s="4"/>
    </row>
    <row r="35" spans="1:13" x14ac:dyDescent="0.2">
      <c r="A35" t="s">
        <v>0</v>
      </c>
      <c r="B35" s="3">
        <f>MAX(B4:B34)</f>
        <v>3.3000000000000002E-2</v>
      </c>
      <c r="C35" s="3">
        <f t="shared" ref="C35:M35" si="1">MAX(C4:C34)</f>
        <v>1.7999999999999999E-2</v>
      </c>
      <c r="D35" s="3">
        <f t="shared" si="1"/>
        <v>0.1183</v>
      </c>
      <c r="E35" s="3">
        <f t="shared" si="1"/>
        <v>0.1215</v>
      </c>
      <c r="F35" s="3">
        <f t="shared" si="1"/>
        <v>9.5200000000000007E-2</v>
      </c>
      <c r="G35" s="3">
        <f t="shared" si="1"/>
        <v>4.87E-2</v>
      </c>
      <c r="H35" s="3">
        <f t="shared" si="1"/>
        <v>1.5100000000000001E-2</v>
      </c>
      <c r="I35" s="3">
        <f t="shared" si="1"/>
        <v>7.5899999999999995E-2</v>
      </c>
      <c r="J35" s="3">
        <f t="shared" si="1"/>
        <v>3.7199999999999997E-2</v>
      </c>
      <c r="K35" s="3">
        <f t="shared" si="1"/>
        <v>3.2000000000000002E-3</v>
      </c>
      <c r="L35" s="3">
        <f t="shared" si="1"/>
        <v>9.7000000000000003E-3</v>
      </c>
      <c r="M35" s="3">
        <f t="shared" si="1"/>
        <v>1.1599999999999999E-2</v>
      </c>
    </row>
    <row r="36" spans="1:13" x14ac:dyDescent="0.2">
      <c r="A36" s="2" t="s">
        <v>10</v>
      </c>
      <c r="B36" s="3">
        <f>+AVERAGE(B4:D34)</f>
        <v>2.5707142857142855E-2</v>
      </c>
      <c r="C36" s="3"/>
      <c r="D36" s="3"/>
      <c r="E36" s="3">
        <f t="shared" ref="E36:K36" si="2">+AVERAGE(E4:G34)</f>
        <v>4.1661538461538458E-2</v>
      </c>
      <c r="F36" s="3"/>
      <c r="G36" s="3"/>
      <c r="H36" s="3">
        <f t="shared" si="2"/>
        <v>1.8193333333333332E-2</v>
      </c>
      <c r="I36" s="3"/>
      <c r="J36" s="3"/>
      <c r="K36" s="3">
        <f t="shared" si="2"/>
        <v>3.0642857142857143E-3</v>
      </c>
      <c r="L36" s="3"/>
      <c r="M36" s="3"/>
    </row>
    <row r="37" spans="1:13" x14ac:dyDescent="0.2">
      <c r="A37" t="s">
        <v>1</v>
      </c>
      <c r="B37" s="3">
        <f>MAX(B4:M34)</f>
        <v>0.1215</v>
      </c>
      <c r="D37" t="s">
        <v>2</v>
      </c>
      <c r="E37" s="3">
        <f>AVERAGE(B4:M34)</f>
        <v>2.1737499999999996E-2</v>
      </c>
      <c r="G37" t="s">
        <v>3</v>
      </c>
      <c r="H37" s="3">
        <f>STDEV(B4:M34)</f>
        <v>2.8591070204778028E-2</v>
      </c>
      <c r="J37" t="s">
        <v>4</v>
      </c>
      <c r="K37">
        <f>COUNT(B4:M34)</f>
        <v>56</v>
      </c>
    </row>
    <row r="38" spans="1:13" x14ac:dyDescent="0.2">
      <c r="A38" s="2" t="s">
        <v>11</v>
      </c>
      <c r="B38" s="3">
        <f>MAX(B36:K36)</f>
        <v>4.1661538461538458E-2</v>
      </c>
    </row>
    <row r="39" spans="1:13" x14ac:dyDescent="0.2">
      <c r="A39" s="2" t="s">
        <v>6</v>
      </c>
      <c r="B39">
        <f t="shared" ref="B39:M39" si="3">COUNT(B4:B34)</f>
        <v>5</v>
      </c>
      <c r="C39">
        <f t="shared" si="3"/>
        <v>4</v>
      </c>
      <c r="D39">
        <f t="shared" si="3"/>
        <v>5</v>
      </c>
      <c r="E39">
        <f t="shared" si="3"/>
        <v>5</v>
      </c>
      <c r="F39">
        <f t="shared" si="3"/>
        <v>4</v>
      </c>
      <c r="G39">
        <f t="shared" si="3"/>
        <v>4</v>
      </c>
      <c r="H39">
        <f t="shared" si="3"/>
        <v>4</v>
      </c>
      <c r="I39">
        <f t="shared" si="3"/>
        <v>6</v>
      </c>
      <c r="J39">
        <f t="shared" si="3"/>
        <v>5</v>
      </c>
      <c r="K39">
        <f t="shared" si="3"/>
        <v>5</v>
      </c>
      <c r="L39">
        <f t="shared" si="3"/>
        <v>5</v>
      </c>
      <c r="M39">
        <f t="shared" si="3"/>
        <v>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Baker Lead</vt:lpstr>
      <vt:lpstr>Laplace 1 Lead</vt:lpstr>
      <vt:lpstr>Laplace 2 Lead</vt:lpstr>
    </vt:vector>
  </TitlesOfParts>
  <Company>LDEQ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Wafer</dc:creator>
  <cp:lastModifiedBy>Camila Tao</cp:lastModifiedBy>
  <cp:lastPrinted>2020-03-05T14:55:37Z</cp:lastPrinted>
  <dcterms:created xsi:type="dcterms:W3CDTF">2002-02-18T16:37:38Z</dcterms:created>
  <dcterms:modified xsi:type="dcterms:W3CDTF">2020-10-08T18:44:48Z</dcterms:modified>
</cp:coreProperties>
</file>